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-A-00425\Box Sync\Box Sync\2021\Transparencia\3ER TRIM 2021\Trasp Mpal\Inf Presupuestaria\"/>
    </mc:Choice>
  </mc:AlternateContent>
  <bookViews>
    <workbookView xWindow="0" yWindow="0" windowWidth="20490" windowHeight="7650" tabRatio="885" activeTab="1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Titles" localSheetId="0">COG!$2:$4</definedName>
  </definedNames>
  <calcPr calcId="162913"/>
</workbook>
</file>

<file path=xl/calcChain.xml><?xml version="1.0" encoding="utf-8"?>
<calcChain xmlns="http://schemas.openxmlformats.org/spreadsheetml/2006/main">
  <c r="E46" i="4" l="1"/>
  <c r="H46" i="4" s="1"/>
  <c r="D57" i="6" l="1"/>
  <c r="E21" i="4" l="1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0" i="4" l="1"/>
  <c r="F60" i="4"/>
  <c r="D60" i="4"/>
  <c r="H58" i="4"/>
  <c r="H56" i="4"/>
  <c r="H54" i="4"/>
  <c r="H52" i="4"/>
  <c r="H50" i="4"/>
  <c r="E58" i="4"/>
  <c r="E56" i="4"/>
  <c r="E54" i="4"/>
  <c r="E52" i="4"/>
  <c r="E50" i="4"/>
  <c r="E48" i="4"/>
  <c r="H48" i="4" s="1"/>
  <c r="C60" i="4"/>
  <c r="G38" i="4"/>
  <c r="F38" i="4"/>
  <c r="E36" i="4"/>
  <c r="H36" i="4" s="1"/>
  <c r="E35" i="4"/>
  <c r="H35" i="4" s="1"/>
  <c r="E34" i="4"/>
  <c r="H34" i="4" s="1"/>
  <c r="E33" i="4"/>
  <c r="H33" i="4" s="1"/>
  <c r="D38" i="4"/>
  <c r="C38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4" i="4"/>
  <c r="F24" i="4"/>
  <c r="D24" i="4"/>
  <c r="C24" i="4"/>
  <c r="H38" i="4" l="1"/>
  <c r="H60" i="4"/>
  <c r="E38" i="4"/>
  <c r="E60" i="4"/>
  <c r="H24" i="4"/>
  <c r="E24" i="4"/>
  <c r="H37" i="5" l="1"/>
  <c r="H34" i="5"/>
  <c r="H28" i="5"/>
  <c r="H27" i="5"/>
  <c r="H26" i="5"/>
  <c r="E40" i="5"/>
  <c r="H40" i="5" s="1"/>
  <c r="E39" i="5"/>
  <c r="H39" i="5" s="1"/>
  <c r="E38" i="5"/>
  <c r="H38" i="5" s="1"/>
  <c r="E37" i="5"/>
  <c r="E34" i="5"/>
  <c r="E33" i="5"/>
  <c r="H33" i="5" s="1"/>
  <c r="E32" i="5"/>
  <c r="H32" i="5" s="1"/>
  <c r="E31" i="5"/>
  <c r="H31" i="5" s="1"/>
  <c r="E30" i="5"/>
  <c r="H30" i="5" s="1"/>
  <c r="E29" i="5"/>
  <c r="H29" i="5" s="1"/>
  <c r="E28" i="5"/>
  <c r="E27" i="5"/>
  <c r="E26" i="5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H13" i="5" s="1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12" i="6" s="1"/>
  <c r="H74" i="6"/>
  <c r="H71" i="6"/>
  <c r="H63" i="6"/>
  <c r="E76" i="6"/>
  <c r="H76" i="6" s="1"/>
  <c r="E75" i="6"/>
  <c r="H75" i="6" s="1"/>
  <c r="E74" i="6"/>
  <c r="E73" i="6"/>
  <c r="H73" i="6" s="1"/>
  <c r="E72" i="6"/>
  <c r="H72" i="6" s="1"/>
  <c r="E71" i="6"/>
  <c r="E70" i="6"/>
  <c r="H70" i="6" s="1"/>
  <c r="E68" i="6"/>
  <c r="H68" i="6" s="1"/>
  <c r="E67" i="6"/>
  <c r="H67" i="6" s="1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3" i="6"/>
  <c r="D43" i="6"/>
  <c r="D33" i="6"/>
  <c r="D23" i="6"/>
  <c r="D13" i="6"/>
  <c r="D5" i="6"/>
  <c r="C69" i="6"/>
  <c r="E69" i="6" s="1"/>
  <c r="C65" i="6"/>
  <c r="E65" i="6" s="1"/>
  <c r="H65" i="6" s="1"/>
  <c r="C57" i="6"/>
  <c r="C53" i="6"/>
  <c r="C43" i="6"/>
  <c r="C33" i="6"/>
  <c r="C23" i="6"/>
  <c r="C13" i="6"/>
  <c r="C5" i="6"/>
  <c r="E57" i="6" l="1"/>
  <c r="H57" i="6" s="1"/>
  <c r="E53" i="6"/>
  <c r="H53" i="6" s="1"/>
  <c r="H69" i="6"/>
  <c r="E36" i="5"/>
  <c r="H36" i="5"/>
  <c r="H25" i="5"/>
  <c r="H16" i="5"/>
  <c r="C42" i="5"/>
  <c r="G42" i="5"/>
  <c r="D42" i="5"/>
  <c r="F42" i="5"/>
  <c r="H6" i="5"/>
  <c r="E6" i="5"/>
  <c r="E16" i="8"/>
  <c r="H6" i="8"/>
  <c r="H16" i="8" s="1"/>
  <c r="E43" i="6"/>
  <c r="H43" i="6" s="1"/>
  <c r="E33" i="6"/>
  <c r="H33" i="6" s="1"/>
  <c r="E23" i="6"/>
  <c r="H23" i="6" s="1"/>
  <c r="G77" i="6"/>
  <c r="E13" i="6"/>
  <c r="H13" i="6" s="1"/>
  <c r="C77" i="6"/>
  <c r="F77" i="6"/>
  <c r="D77" i="6"/>
  <c r="E5" i="6"/>
  <c r="E25" i="5"/>
  <c r="E16" i="5"/>
  <c r="H42" i="5" l="1"/>
  <c r="E42" i="5"/>
  <c r="E77" i="6"/>
  <c r="H5" i="6"/>
  <c r="H77" i="6" s="1"/>
</calcChain>
</file>

<file path=xl/sharedStrings.xml><?xml version="1.0" encoding="utf-8"?>
<sst xmlns="http://schemas.openxmlformats.org/spreadsheetml/2006/main" count="211" uniqueCount="150">
  <si>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</si>
  <si>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</si>
  <si>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</si>
  <si>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</si>
  <si>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</si>
  <si>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</si>
  <si>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</si>
  <si>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</si>
  <si>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</si>
  <si>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</si>
  <si>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</si>
  <si>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</si>
  <si>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</si>
  <si>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</si>
  <si>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</si>
  <si>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</si>
  <si>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</si>
  <si>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</si>
  <si>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</si>
  <si>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</si>
  <si>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</si>
  <si>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</si>
  <si>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</si>
  <si>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</si>
  <si>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</si>
  <si>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</si>
  <si>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</si>
  <si>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</si>
  <si>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</si>
  <si>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</si>
  <si>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</si>
  <si>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</si>
  <si>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</si>
  <si>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</si>
  <si>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</si>
  <si>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</si>
  <si>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</si>
  <si>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</si>
  <si>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</si>
  <si>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</si>
  <si>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</si>
  <si>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</si>
  <si>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</si>
  <si>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</si>
  <si>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</si>
  <si>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</si>
  <si>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</si>
  <si>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</si>
  <si>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</si>
  <si>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</si>
  <si>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</si>
  <si>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</si>
  <si>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</si>
  <si>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</si>
  <si>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</si>
  <si>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</si>
  <si>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</si>
  <si>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</si>
  <si>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</si>
  <si>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</si>
  <si>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</si>
  <si>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</si>
  <si>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</si>
  <si>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</si>
  <si>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</si>
  <si>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</si>
  <si>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</si>
  <si>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</si>
  <si>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</si>
  <si>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</si>
  <si>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</si>
  <si>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</si>
  <si>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</si>
  <si>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</si>
  <si>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</si>
  <si>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</si>
  <si>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</si>
  <si>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</si>
  <si>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</si>
  <si>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</si>
  <si>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</si>
  <si>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</si>
  <si>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</si>
  <si>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</si>
  <si>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</si>
  <si>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</si>
  <si>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</si>
  <si>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</si>
  <si>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</si>
  <si>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</si>
  <si>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</si>
  <si>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</si>
  <si>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</si>
  <si>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</si>
  <si>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</si>
  <si>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</si>
  <si>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</si>
  <si>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</si>
  <si>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</si>
  <si>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</si>
  <si>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</si>
  <si>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</si>
  <si>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</si>
  <si>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</si>
  <si>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</si>
  <si>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</si>
  <si>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</si>
  <si>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</si>
  <si>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</si>
  <si>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</si>
  <si>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</si>
  <si>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</si>
  <si>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</si>
  <si>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</si>
  <si>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</si>
  <si>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</si>
  <si>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</si>
  <si>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</si>
  <si>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</si>
  <si>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</si>
  <si>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</si>
  <si>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</si>
  <si>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</si>
  <si>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</si>
  <si>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</si>
  <si>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</si>
  <si>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</si>
  <si>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</si>
  <si>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ADULTO MAYOR</t>
  </si>
  <si>
    <t>ALIMENTARIO</t>
  </si>
  <si>
    <t>CADI</t>
  </si>
  <si>
    <t>CENTROS DIF</t>
  </si>
  <si>
    <t>RED MOVIL</t>
  </si>
  <si>
    <t>EDUC. COMUNITARIAS</t>
  </si>
  <si>
    <t>DISCAPACIDAD</t>
  </si>
  <si>
    <t>PROCURADURIA</t>
  </si>
  <si>
    <t>REHABILITACION</t>
  </si>
  <si>
    <t>PREVERP</t>
  </si>
  <si>
    <t>JUBIL Y PENSIONA</t>
  </si>
  <si>
    <t>CONTAB Y ADMON</t>
  </si>
  <si>
    <t>DIRECCION</t>
  </si>
  <si>
    <t>COMUNICACIÓN SOCIAL</t>
  </si>
  <si>
    <t>ASISTENCIA SOCIAL</t>
  </si>
  <si>
    <t>Bajo protesta de decir verdad declaramos que los Estados Financieros y sus notas, son razonablemente correctos y son responsabilidad del emisor.</t>
  </si>
  <si>
    <t>SISTEMA PARA EL DESARROLLO INTEGRAL DE LA FAMILIA DEL MUNICIPIO COMONFORT, GTO.
ESTADO ANALÍTICO DEL EJERCICIO DEL PRESUPUESTO DE EGRESOS
CLASIFICACIÓN POR OBJETO DEL GASTO (CAPÍTULO Y CONCEPTO)
DEL 1 ENERO AL 30 DE SEPTIEMBRE DEL 2021</t>
  </si>
  <si>
    <t>SISTEMA PARA EL DESARROLLO INTEGRAL DE LA FAMILIA DEL MUNICIPIO COMONFORT, GTO.
ESTADO ANALÍTICO DEL EJERCICIO DEL PRESUPUESTO DE EGRESOS
CLASIFICACION ECÓNOMICA (POR TIPO DE GASTO)
DEL 1 ENERO AL 30 DE SEPTIEMBRE DEL 2021</t>
  </si>
  <si>
    <t>SISTEMA PARA EL DESARROLLO INTEGRAL DE LA FAMILIA DEL MUNICIPIO COMONFORT, GTO.
ESTADO ANALÍTICO DEL EJERCICIO DEL PRESUPUESTO DE EGRESOS
CLASIFICACIÓN ADMINISTRATIVA
DEL 1 ENERO AL 30 DE SEPTIEMBRE DEL 2021</t>
  </si>
  <si>
    <t>Gobierno (Federal/Estatal/Municipal) de SISTEMA PARA EL DESARROLLO INTEGRAL DE LA FAMILIA DEL MUNICIPIO COMONFORT, GTO.
Estado Analítico del Ejercicio del Presupuesto de Egresos
Clasificación Administrativa
DEL 1 ENERO AL 30 DE SEPTIEMBRE DEL 2021</t>
  </si>
  <si>
    <t>Sector Paraestatal del Gobierno (Federal/Estatal/Municipal) de SISTEMA PARA EL DESARROLLO INTEGRAL DE LA FAMILIA DEL MUNICIPIO COMONFORT, GTO.
Estado Analítico del Ejercicio del Presupuesto de Egresos
Clasificación Administrativa
DEL 1 ENERO AL 30 DE SEPTIEMBRE DEL 2021</t>
  </si>
  <si>
    <t>SISTEMA PARA EL DESARROLLO INTEGRAL DE LA FAMILIA DEL MUNICIPIO COMONFORT, GTO.
ESTADO ANALÍTICO DEL EJERCICIO DEL PRESUPUESTO DE EGRESOS
CLASIFICACIÓN FUNCIONAL (FINALIDAD Y FUNCIÓN)
DEL 1 ENERO 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</si>
</sst>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6363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4" fillId="0" borderId="1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>
      <alignment horizontal="left"/>
    </xf>
    <xf numFmtId="0" fontId="8" fillId="0" borderId="6" xfId="0" applyFont="1" applyFill="1" applyBorder="1" applyAlignment="1" applyProtection="1">
      <alignment horizontal="left"/>
      <protection locked="0"/>
    </xf>
    <xf numFmtId="4" fontId="4" fillId="0" borderId="13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4" xfId="0" applyNumberFormat="1" applyFont="1" applyFill="1" applyBorder="1" applyProtection="1">
      <protection locked="0"/>
    </xf>
    <xf numFmtId="4" fontId="8" fillId="0" borderId="14" xfId="0" applyNumberFormat="1" applyFont="1" applyFill="1" applyBorder="1" applyProtection="1">
      <protection locked="0"/>
    </xf>
    <xf numFmtId="0" fontId="4" fillId="0" borderId="0" xfId="0" applyFont="1" applyBorder="1" applyProtection="1"/>
    <xf numFmtId="0" fontId="4" fillId="0" borderId="6" xfId="0" applyFont="1" applyBorder="1" applyProtection="1"/>
    <xf numFmtId="0" fontId="8" fillId="0" borderId="5" xfId="0" applyFont="1" applyFill="1" applyBorder="1" applyProtection="1">
      <protection locked="0"/>
    </xf>
    <xf numFmtId="0" fontId="4" fillId="0" borderId="13" xfId="0" applyFont="1" applyBorder="1" applyProtection="1">
      <protection locked="0"/>
    </xf>
    <xf numFmtId="0" fontId="4" fillId="0" borderId="4" xfId="0" applyFont="1" applyFill="1" applyBorder="1" applyProtection="1">
      <protection locked="0"/>
    </xf>
    <xf numFmtId="4" fontId="8" fillId="0" borderId="8" xfId="0" applyNumberFormat="1" applyFont="1" applyFill="1" applyBorder="1" applyProtection="1">
      <protection locked="0"/>
    </xf>
    <xf numFmtId="0" fontId="4" fillId="0" borderId="3" xfId="9" applyFont="1" applyFill="1" applyBorder="1" applyAlignment="1">
      <alignment horizontal="center" vertical="center"/>
    </xf>
    <xf numFmtId="0" fontId="4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8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4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  <xf numFmtId="0" fontId="8" fillId="0" borderId="9" xfId="0" applyFont="1" applyFill="1" applyBorder="1" applyProtection="1">
      <protection locked="0"/>
    </xf>
    <xf numFmtId="0" fontId="8" fillId="0" borderId="10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left"/>
    </xf>
    <xf numFmtId="0" fontId="9" fillId="0" borderId="1" xfId="0" applyFont="1" applyBorder="1" applyAlignment="1">
      <alignment horizontal="center" vertical="center" wrapText="1"/>
    </xf>
    <xf numFmtId="4" fontId="4" fillId="0" borderId="15" xfId="0" applyNumberFormat="1" applyFont="1" applyBorder="1" applyProtection="1">
      <protection locked="0"/>
    </xf>
    <xf numFmtId="4" fontId="4" fillId="0" borderId="14" xfId="0" applyNumberFormat="1" applyFont="1" applyBorder="1" applyProtection="1">
      <protection locked="0"/>
    </xf>
    <xf numFmtId="4" fontId="8" fillId="2" borderId="8" xfId="9" applyNumberFormat="1" applyFont="1" applyFill="1" applyBorder="1" applyAlignment="1">
      <alignment horizontal="center" vertical="center" wrapText="1"/>
    </xf>
    <xf numFmtId="0" fontId="8" fillId="2" borderId="8" xfId="9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9" xfId="0" applyFont="1" applyFill="1" applyBorder="1" applyProtection="1">
      <protection locked="0"/>
    </xf>
    <xf numFmtId="4" fontId="0" fillId="0" borderId="15" xfId="0" applyNumberFormat="1" applyBorder="1" applyAlignment="1" applyProtection="1">
      <alignment vertical="top"/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Border="1" applyProtection="1">
      <protection locked="0"/>
    </xf>
    <xf numFmtId="4" fontId="4" fillId="0" borderId="15" xfId="0" applyNumberFormat="1" applyFont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4" fontId="4" fillId="0" borderId="15" xfId="0" applyNumberFormat="1" applyFont="1" applyFill="1" applyBorder="1" applyProtection="1">
      <protection locked="0"/>
    </xf>
    <xf numFmtId="0" fontId="10" fillId="3" borderId="9" xfId="9" applyFont="1" applyFill="1" applyBorder="1" applyAlignment="1" applyProtection="1">
      <alignment horizontal="center" vertical="center" wrapText="1"/>
      <protection locked="0"/>
    </xf>
    <xf numFmtId="0" fontId="10" fillId="3" borderId="10" xfId="9" applyFont="1" applyFill="1" applyBorder="1" applyAlignment="1" applyProtection="1">
      <alignment horizontal="center" vertical="center" wrapText="1"/>
      <protection locked="0"/>
    </xf>
    <xf numFmtId="0" fontId="10" fillId="3" borderId="11" xfId="9" applyFont="1" applyFill="1" applyBorder="1" applyAlignment="1" applyProtection="1">
      <alignment horizontal="center" vertical="center" wrapText="1"/>
      <protection locked="0"/>
    </xf>
    <xf numFmtId="0" fontId="8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0" xfId="9" applyFont="1" applyFill="1" applyBorder="1" applyAlignment="1" applyProtection="1">
      <alignment horizontal="center" vertical="center" wrapText="1"/>
      <protection locked="0"/>
    </xf>
    <xf numFmtId="0" fontId="8" fillId="2" borderId="11" xfId="9" applyFont="1" applyFill="1" applyBorder="1" applyAlignment="1" applyProtection="1">
      <alignment horizontal="center" vertical="center" wrapText="1"/>
      <protection locked="0"/>
    </xf>
    <xf numFmtId="4" fontId="8" fillId="2" borderId="13" xfId="9" applyNumberFormat="1" applyFont="1" applyFill="1" applyBorder="1" applyAlignment="1">
      <alignment horizontal="center" vertical="center" wrapText="1"/>
    </xf>
    <xf numFmtId="4" fontId="8" fillId="2" borderId="14" xfId="9" applyNumberFormat="1" applyFont="1" applyFill="1" applyBorder="1" applyAlignment="1">
      <alignment horizontal="center" vertical="center" wrapText="1"/>
    </xf>
    <xf numFmtId="0" fontId="8" fillId="2" borderId="2" xfId="9" applyFont="1" applyFill="1" applyBorder="1" applyAlignment="1">
      <alignment horizontal="center" vertical="center"/>
    </xf>
    <xf numFmtId="0" fontId="8" fillId="2" borderId="3" xfId="9" applyFont="1" applyFill="1" applyBorder="1" applyAlignment="1">
      <alignment horizontal="center" vertical="center"/>
    </xf>
    <xf numFmtId="0" fontId="8" fillId="2" borderId="1" xfId="9" applyFont="1" applyFill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/>
    </xf>
    <xf numFmtId="0" fontId="8" fillId="2" borderId="5" xfId="9" applyFont="1" applyFill="1" applyBorder="1" applyAlignment="1">
      <alignment horizontal="center" vertical="center"/>
    </xf>
    <xf numFmtId="0" fontId="8" fillId="2" borderId="7" xfId="9" applyFont="1" applyFill="1" applyBorder="1" applyAlignment="1">
      <alignment horizontal="center" vertical="center"/>
    </xf>
  </cellXfs>
  <cellStyles count="48">
    <cellStyle name="Euro" xfId="1"/>
    <cellStyle name="Millares 2" xfId="2"/>
    <cellStyle name="Millares 2 2" xfId="3"/>
    <cellStyle name="Millares 2 2 2" xfId="17"/>
    <cellStyle name="Millares 2 2 2 2" xfId="41"/>
    <cellStyle name="Millares 2 2 3" xfId="25"/>
    <cellStyle name="Millares 2 2 4" xfId="33"/>
    <cellStyle name="Millares 2 3" xfId="4"/>
    <cellStyle name="Millares 2 3 2" xfId="18"/>
    <cellStyle name="Millares 2 3 2 2" xfId="42"/>
    <cellStyle name="Millares 2 3 3" xfId="26"/>
    <cellStyle name="Millares 2 3 4" xfId="34"/>
    <cellStyle name="Millares 2 4" xfId="16"/>
    <cellStyle name="Millares 2 4 2" xfId="40"/>
    <cellStyle name="Millares 2 5" xfId="24"/>
    <cellStyle name="Millares 2 6" xfId="32"/>
    <cellStyle name="Millares 3" xfId="5"/>
    <cellStyle name="Millares 3 2" xfId="19"/>
    <cellStyle name="Millares 3 2 2" xfId="43"/>
    <cellStyle name="Millares 3 3" xfId="27"/>
    <cellStyle name="Millares 3 4" xfId="35"/>
    <cellStyle name="Moneda 2" xfId="6"/>
    <cellStyle name="Moneda 2 2" xfId="20"/>
    <cellStyle name="Moneda 2 2 2" xfId="44"/>
    <cellStyle name="Moneda 2 3" xfId="28"/>
    <cellStyle name="Moneda 2 4" xfId="36"/>
    <cellStyle name="Normal" xfId="0" builtinId="0"/>
    <cellStyle name="Normal 2" xfId="7"/>
    <cellStyle name="Normal 2 2" xfId="8"/>
    <cellStyle name="Normal 2 3" xfId="21"/>
    <cellStyle name="Normal 2 3 2" xfId="45"/>
    <cellStyle name="Normal 2 4" xfId="29"/>
    <cellStyle name="Normal 2 5" xfId="37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2 2 2" xfId="47"/>
    <cellStyle name="Normal 6 2 3" xfId="31"/>
    <cellStyle name="Normal 6 2 4" xfId="39"/>
    <cellStyle name="Normal 6 3" xfId="22"/>
    <cellStyle name="Normal 6 3 2" xfId="46"/>
    <cellStyle name="Normal 6 4" xfId="30"/>
    <cellStyle name="Normal 6 5" xfId="38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7620</xdr:colOff>
      <xdr:row>0</xdr:row>
      <xdr:rowOff>64770</xdr:rowOff>
    </xdr:from>
    <xdr:ext cx="923925" cy="502920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3440" y="64770"/>
          <a:ext cx="923925" cy="502920"/>
        </a:xfrm>
        <a:prstGeom prst="rect">
          <a:avLst/>
        </a:prstGeom>
      </xdr:spPr>
    </xdr:pic>
    <xdr:clientData/>
  </xdr:oneCellAnchor>
  <xdr:twoCellAnchor editAs="oneCell">
    <xdr:from>
      <xdr:col>1</xdr:col>
      <xdr:colOff>310514</xdr:colOff>
      <xdr:row>0</xdr:row>
      <xdr:rowOff>57150</xdr:rowOff>
    </xdr:from>
    <xdr:to>
      <xdr:col>1</xdr:col>
      <xdr:colOff>819149</xdr:colOff>
      <xdr:row>0</xdr:row>
      <xdr:rowOff>553455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43889" y="57150"/>
          <a:ext cx="508635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1857375</xdr:colOff>
      <xdr:row>83</xdr:row>
      <xdr:rowOff>38100</xdr:rowOff>
    </xdr:from>
    <xdr:to>
      <xdr:col>6</xdr:col>
      <xdr:colOff>89535</xdr:colOff>
      <xdr:row>86</xdr:row>
      <xdr:rowOff>95250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12563475"/>
          <a:ext cx="5867400" cy="485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99060</xdr:rowOff>
    </xdr:from>
    <xdr:ext cx="923925" cy="502920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4280" y="99060"/>
          <a:ext cx="923925" cy="502920"/>
        </a:xfrm>
        <a:prstGeom prst="rect">
          <a:avLst/>
        </a:prstGeom>
      </xdr:spPr>
    </xdr:pic>
    <xdr:clientData/>
  </xdr:oneCellAnchor>
  <xdr:twoCellAnchor editAs="oneCell">
    <xdr:from>
      <xdr:col>1</xdr:col>
      <xdr:colOff>333375</xdr:colOff>
      <xdr:row>0</xdr:row>
      <xdr:rowOff>66675</xdr:rowOff>
    </xdr:from>
    <xdr:to>
      <xdr:col>1</xdr:col>
      <xdr:colOff>842010</xdr:colOff>
      <xdr:row>0</xdr:row>
      <xdr:rowOff>562980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95300" y="66675"/>
          <a:ext cx="508635" cy="496305"/>
        </a:xfrm>
        <a:prstGeom prst="rect">
          <a:avLst/>
        </a:prstGeom>
        <a:solidFill>
          <a:srgbClr val="963634"/>
        </a:solidFill>
        <a:extLst/>
      </xdr:spPr>
    </xdr:pic>
    <xdr:clientData/>
  </xdr:twoCellAnchor>
  <xdr:twoCellAnchor editAs="oneCell">
    <xdr:from>
      <xdr:col>1</xdr:col>
      <xdr:colOff>1476375</xdr:colOff>
      <xdr:row>22</xdr:row>
      <xdr:rowOff>104775</xdr:rowOff>
    </xdr:from>
    <xdr:to>
      <xdr:col>6</xdr:col>
      <xdr:colOff>428625</xdr:colOff>
      <xdr:row>26</xdr:row>
      <xdr:rowOff>19050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3914775"/>
          <a:ext cx="5867400" cy="485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30480</xdr:colOff>
      <xdr:row>0</xdr:row>
      <xdr:rowOff>45720</xdr:rowOff>
    </xdr:from>
    <xdr:ext cx="923925" cy="502920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2240" y="45720"/>
          <a:ext cx="923925" cy="502920"/>
        </a:xfrm>
        <a:prstGeom prst="rect">
          <a:avLst/>
        </a:prstGeom>
      </xdr:spPr>
    </xdr:pic>
    <xdr:clientData/>
  </xdr:oneCellAnchor>
  <xdr:oneCellAnchor>
    <xdr:from>
      <xdr:col>6</xdr:col>
      <xdr:colOff>967740</xdr:colOff>
      <xdr:row>26</xdr:row>
      <xdr:rowOff>22860</xdr:rowOff>
    </xdr:from>
    <xdr:ext cx="923925" cy="502920"/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4015740"/>
          <a:ext cx="923925" cy="502920"/>
        </a:xfrm>
        <a:prstGeom prst="rect">
          <a:avLst/>
        </a:prstGeom>
      </xdr:spPr>
    </xdr:pic>
    <xdr:clientData/>
  </xdr:oneCellAnchor>
  <xdr:oneCellAnchor>
    <xdr:from>
      <xdr:col>7</xdr:col>
      <xdr:colOff>228600</xdr:colOff>
      <xdr:row>40</xdr:row>
      <xdr:rowOff>7620</xdr:rowOff>
    </xdr:from>
    <xdr:ext cx="741045" cy="502920"/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3920" y="6385560"/>
          <a:ext cx="741045" cy="502920"/>
        </a:xfrm>
        <a:prstGeom prst="rect">
          <a:avLst/>
        </a:prstGeom>
      </xdr:spPr>
    </xdr:pic>
    <xdr:clientData/>
  </xdr:oneCellAnchor>
  <xdr:twoCellAnchor editAs="oneCell">
    <xdr:from>
      <xdr:col>0</xdr:col>
      <xdr:colOff>60960</xdr:colOff>
      <xdr:row>0</xdr:row>
      <xdr:rowOff>38100</xdr:rowOff>
    </xdr:from>
    <xdr:to>
      <xdr:col>1</xdr:col>
      <xdr:colOff>417195</xdr:colOff>
      <xdr:row>0</xdr:row>
      <xdr:rowOff>534405</xdr:rowOff>
    </xdr:to>
    <xdr:pic>
      <xdr:nvPicPr>
        <xdr:cNvPr id="5" name="Imagen 4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0960" y="38100"/>
          <a:ext cx="508635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</xdr:colOff>
      <xdr:row>26</xdr:row>
      <xdr:rowOff>9525</xdr:rowOff>
    </xdr:from>
    <xdr:to>
      <xdr:col>1</xdr:col>
      <xdr:colOff>377190</xdr:colOff>
      <xdr:row>26</xdr:row>
      <xdr:rowOff>505830</xdr:rowOff>
    </xdr:to>
    <xdr:pic>
      <xdr:nvPicPr>
        <xdr:cNvPr id="6" name="Imagen 5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955" y="4002405"/>
          <a:ext cx="508635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40</xdr:row>
      <xdr:rowOff>32385</xdr:rowOff>
    </xdr:from>
    <xdr:to>
      <xdr:col>1</xdr:col>
      <xdr:colOff>422910</xdr:colOff>
      <xdr:row>40</xdr:row>
      <xdr:rowOff>528690</xdr:rowOff>
    </xdr:to>
    <xdr:pic>
      <xdr:nvPicPr>
        <xdr:cNvPr id="7" name="Imagen 6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6675" y="6410325"/>
          <a:ext cx="508635" cy="49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2047875</xdr:colOff>
      <xdr:row>66</xdr:row>
      <xdr:rowOff>114300</xdr:rowOff>
    </xdr:from>
    <xdr:to>
      <xdr:col>6</xdr:col>
      <xdr:colOff>727710</xdr:colOff>
      <xdr:row>70</xdr:row>
      <xdr:rowOff>28575</xdr:rowOff>
    </xdr:to>
    <xdr:pic>
      <xdr:nvPicPr>
        <xdr:cNvPr id="8" name="Imagen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" y="12011025"/>
          <a:ext cx="5867400" cy="485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428625</xdr:colOff>
      <xdr:row>0</xdr:row>
      <xdr:rowOff>66675</xdr:rowOff>
    </xdr:from>
    <xdr:ext cx="923925" cy="502920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8025" y="66675"/>
          <a:ext cx="923925" cy="502920"/>
        </a:xfrm>
        <a:prstGeom prst="rect">
          <a:avLst/>
        </a:prstGeom>
      </xdr:spPr>
    </xdr:pic>
    <xdr:clientData/>
  </xdr:oneCellAnchor>
  <xdr:twoCellAnchor editAs="oneCell">
    <xdr:from>
      <xdr:col>1</xdr:col>
      <xdr:colOff>219075</xdr:colOff>
      <xdr:row>0</xdr:row>
      <xdr:rowOff>66674</xdr:rowOff>
    </xdr:from>
    <xdr:to>
      <xdr:col>1</xdr:col>
      <xdr:colOff>663738</xdr:colOff>
      <xdr:row>0</xdr:row>
      <xdr:rowOff>571499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6674"/>
          <a:ext cx="444663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923925</xdr:colOff>
      <xdr:row>48</xdr:row>
      <xdr:rowOff>28575</xdr:rowOff>
    </xdr:from>
    <xdr:to>
      <xdr:col>6</xdr:col>
      <xdr:colOff>438150</xdr:colOff>
      <xdr:row>51</xdr:row>
      <xdr:rowOff>85725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7696200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zoomScaleNormal="100" workbookViewId="0">
      <pane ySplit="4" topLeftCell="A5" activePane="bottomLeft" state="frozen"/>
      <selection pane="bottomLeft" activeCell="A5" sqref="A5"/>
    </sheetView>
  </sheetViews>
  <sheetFormatPr baseColWidth="10" defaultColWidth="12" defaultRowHeight="11.25" x14ac:dyDescent="0.2"/>
  <cols>
    <col min="1" max="1" width="5.83203125" style="1" customWidth="1"/>
    <col min="2" max="2" width="59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75" t="s">
        <v>144</v>
      </c>
      <c r="B1" s="76"/>
      <c r="C1" s="76"/>
      <c r="D1" s="76"/>
      <c r="E1" s="76"/>
      <c r="F1" s="76"/>
      <c r="G1" s="76"/>
      <c r="H1" s="77"/>
    </row>
    <row r="2" spans="1:8" x14ac:dyDescent="0.2">
      <c r="A2" s="83" t="s">
        <v>54</v>
      </c>
      <c r="B2" s="84"/>
      <c r="C2" s="78" t="s">
        <v>60</v>
      </c>
      <c r="D2" s="79"/>
      <c r="E2" s="79"/>
      <c r="F2" s="79"/>
      <c r="G2" s="80"/>
      <c r="H2" s="81" t="s">
        <v>59</v>
      </c>
    </row>
    <row r="3" spans="1:8" ht="24.95" customHeight="1" x14ac:dyDescent="0.2">
      <c r="A3" s="85"/>
      <c r="B3" s="86"/>
      <c r="C3" s="49" t="s">
        <v>55</v>
      </c>
      <c r="D3" s="49" t="s">
        <v>125</v>
      </c>
      <c r="E3" s="49" t="s">
        <v>56</v>
      </c>
      <c r="F3" s="49" t="s">
        <v>57</v>
      </c>
      <c r="G3" s="49" t="s">
        <v>58</v>
      </c>
      <c r="H3" s="82"/>
    </row>
    <row r="4" spans="1:8" x14ac:dyDescent="0.2">
      <c r="A4" s="87"/>
      <c r="B4" s="88"/>
      <c r="C4" s="50">
        <v>1</v>
      </c>
      <c r="D4" s="50">
        <v>2</v>
      </c>
      <c r="E4" s="50" t="s">
        <v>126</v>
      </c>
      <c r="F4" s="50">
        <v>4</v>
      </c>
      <c r="G4" s="50">
        <v>5</v>
      </c>
      <c r="H4" s="50" t="s">
        <v>127</v>
      </c>
    </row>
    <row r="5" spans="1:8" x14ac:dyDescent="0.2">
      <c r="A5" s="45" t="s">
        <v>61</v>
      </c>
      <c r="B5" s="7"/>
      <c r="C5" s="11">
        <f>SUM(C6:C12)</f>
        <v>13628537.890000001</v>
      </c>
      <c r="D5" s="11">
        <f>SUM(D6:D12)</f>
        <v>1069505.58</v>
      </c>
      <c r="E5" s="11">
        <f>C5+D5</f>
        <v>14698043.470000001</v>
      </c>
      <c r="F5" s="11">
        <f>SUM(F6:F12)</f>
        <v>8666051.2300000004</v>
      </c>
      <c r="G5" s="11">
        <f>SUM(G6:G12)</f>
        <v>8666051.2300000004</v>
      </c>
      <c r="H5" s="11">
        <f>E5-F5</f>
        <v>6031992.2400000002</v>
      </c>
    </row>
    <row r="6" spans="1:8" x14ac:dyDescent="0.2">
      <c r="A6" s="46">
        <v>1100</v>
      </c>
      <c r="B6" s="8" t="s">
        <v>70</v>
      </c>
      <c r="C6" s="12">
        <v>5053961.3499999996</v>
      </c>
      <c r="D6" s="62">
        <v>452959.53</v>
      </c>
      <c r="E6" s="12">
        <f t="shared" ref="E6:E69" si="0">C6+D6</f>
        <v>5506920.8799999999</v>
      </c>
      <c r="F6" s="67">
        <v>3982551.25</v>
      </c>
      <c r="G6" s="67">
        <v>3982551.25</v>
      </c>
      <c r="H6" s="12">
        <f t="shared" ref="H6:H69" si="1">E6-F6</f>
        <v>1524369.63</v>
      </c>
    </row>
    <row r="7" spans="1:8" x14ac:dyDescent="0.2">
      <c r="A7" s="46">
        <v>1200</v>
      </c>
      <c r="B7" s="8" t="s">
        <v>71</v>
      </c>
      <c r="C7" s="12">
        <v>3671078.75</v>
      </c>
      <c r="D7" s="62">
        <v>-852100.31</v>
      </c>
      <c r="E7" s="12">
        <f t="shared" si="0"/>
        <v>2818978.44</v>
      </c>
      <c r="F7" s="67">
        <v>2224102.2400000002</v>
      </c>
      <c r="G7" s="67">
        <v>2224102.2400000002</v>
      </c>
      <c r="H7" s="12">
        <f t="shared" si="1"/>
        <v>594876.19999999972</v>
      </c>
    </row>
    <row r="8" spans="1:8" x14ac:dyDescent="0.2">
      <c r="A8" s="46">
        <v>1300</v>
      </c>
      <c r="B8" s="8" t="s">
        <v>72</v>
      </c>
      <c r="C8" s="12">
        <v>2031277.8</v>
      </c>
      <c r="D8" s="62">
        <v>136783.24</v>
      </c>
      <c r="E8" s="12">
        <f t="shared" si="0"/>
        <v>2168061.04</v>
      </c>
      <c r="F8" s="67">
        <v>605498.5</v>
      </c>
      <c r="G8" s="67">
        <v>605498.5</v>
      </c>
      <c r="H8" s="12">
        <f t="shared" si="1"/>
        <v>1562562.54</v>
      </c>
    </row>
    <row r="9" spans="1:8" x14ac:dyDescent="0.2">
      <c r="A9" s="46">
        <v>1400</v>
      </c>
      <c r="B9" s="8" t="s">
        <v>35</v>
      </c>
      <c r="C9" s="12">
        <v>100000</v>
      </c>
      <c r="D9" s="62">
        <v>1032033.04</v>
      </c>
      <c r="E9" s="12">
        <f t="shared" si="0"/>
        <v>1132033.04</v>
      </c>
      <c r="F9" s="67">
        <v>45662.91</v>
      </c>
      <c r="G9" s="67">
        <v>45662.91</v>
      </c>
      <c r="H9" s="12">
        <f t="shared" si="1"/>
        <v>1086370.1300000001</v>
      </c>
    </row>
    <row r="10" spans="1:8" x14ac:dyDescent="0.2">
      <c r="A10" s="46">
        <v>1500</v>
      </c>
      <c r="B10" s="8" t="s">
        <v>73</v>
      </c>
      <c r="C10" s="12">
        <v>2772219.99</v>
      </c>
      <c r="D10" s="62">
        <v>299830.08</v>
      </c>
      <c r="E10" s="12">
        <f t="shared" si="0"/>
        <v>3072050.0700000003</v>
      </c>
      <c r="F10" s="67">
        <v>1808236.33</v>
      </c>
      <c r="G10" s="67">
        <v>1808236.33</v>
      </c>
      <c r="H10" s="12">
        <f t="shared" si="1"/>
        <v>1263813.7400000002</v>
      </c>
    </row>
    <row r="11" spans="1:8" x14ac:dyDescent="0.2">
      <c r="A11" s="46">
        <v>1600</v>
      </c>
      <c r="B11" s="8" t="s">
        <v>36</v>
      </c>
      <c r="C11" s="12">
        <v>0</v>
      </c>
      <c r="D11" s="62">
        <v>0</v>
      </c>
      <c r="E11" s="12">
        <f t="shared" si="0"/>
        <v>0</v>
      </c>
      <c r="F11" s="67">
        <v>0</v>
      </c>
      <c r="G11" s="67">
        <v>0</v>
      </c>
      <c r="H11" s="12">
        <f t="shared" si="1"/>
        <v>0</v>
      </c>
    </row>
    <row r="12" spans="1:8" x14ac:dyDescent="0.2">
      <c r="A12" s="46">
        <v>1700</v>
      </c>
      <c r="B12" s="8" t="s">
        <v>74</v>
      </c>
      <c r="C12" s="12">
        <v>0</v>
      </c>
      <c r="D12" s="62">
        <v>0</v>
      </c>
      <c r="E12" s="12">
        <f t="shared" si="0"/>
        <v>0</v>
      </c>
      <c r="F12" s="67">
        <v>0</v>
      </c>
      <c r="G12" s="67">
        <v>0</v>
      </c>
      <c r="H12" s="12">
        <f t="shared" si="1"/>
        <v>0</v>
      </c>
    </row>
    <row r="13" spans="1:8" x14ac:dyDescent="0.2">
      <c r="A13" s="45" t="s">
        <v>62</v>
      </c>
      <c r="B13" s="7"/>
      <c r="C13" s="12">
        <f>SUM(C14:C22)</f>
        <v>1167951.5</v>
      </c>
      <c r="D13" s="12">
        <f>SUM(D14:D22)</f>
        <v>-100437.70999999999</v>
      </c>
      <c r="E13" s="12">
        <f t="shared" si="0"/>
        <v>1067513.79</v>
      </c>
      <c r="F13" s="12">
        <f>SUM(F14:F22)</f>
        <v>412652.24999999994</v>
      </c>
      <c r="G13" s="12">
        <f>SUM(G14:G22)</f>
        <v>412652.24999999994</v>
      </c>
      <c r="H13" s="12">
        <f t="shared" si="1"/>
        <v>654861.54</v>
      </c>
    </row>
    <row r="14" spans="1:8" x14ac:dyDescent="0.2">
      <c r="A14" s="46">
        <v>2100</v>
      </c>
      <c r="B14" s="8" t="s">
        <v>75</v>
      </c>
      <c r="C14" s="12">
        <v>352250</v>
      </c>
      <c r="D14" s="63">
        <v>45564.800000000003</v>
      </c>
      <c r="E14" s="12">
        <f t="shared" si="0"/>
        <v>397814.8</v>
      </c>
      <c r="F14" s="68">
        <v>189837.34</v>
      </c>
      <c r="G14" s="68">
        <v>189837.34</v>
      </c>
      <c r="H14" s="12">
        <f t="shared" si="1"/>
        <v>207977.46</v>
      </c>
    </row>
    <row r="15" spans="1:8" x14ac:dyDescent="0.2">
      <c r="A15" s="46">
        <v>2200</v>
      </c>
      <c r="B15" s="8" t="s">
        <v>76</v>
      </c>
      <c r="C15" s="12">
        <v>115401.5</v>
      </c>
      <c r="D15" s="63">
        <v>-65401.5</v>
      </c>
      <c r="E15" s="12">
        <f t="shared" si="0"/>
        <v>50000</v>
      </c>
      <c r="F15" s="68">
        <v>9535.83</v>
      </c>
      <c r="G15" s="68">
        <v>9535.83</v>
      </c>
      <c r="H15" s="12">
        <f t="shared" si="1"/>
        <v>40464.17</v>
      </c>
    </row>
    <row r="16" spans="1:8" x14ac:dyDescent="0.2">
      <c r="A16" s="46">
        <v>2300</v>
      </c>
      <c r="B16" s="8" t="s">
        <v>77</v>
      </c>
      <c r="C16" s="12">
        <v>0</v>
      </c>
      <c r="D16" s="63">
        <v>0</v>
      </c>
      <c r="E16" s="12">
        <f t="shared" si="0"/>
        <v>0</v>
      </c>
      <c r="F16" s="68">
        <v>0</v>
      </c>
      <c r="G16" s="68">
        <v>0</v>
      </c>
      <c r="H16" s="12">
        <f t="shared" si="1"/>
        <v>0</v>
      </c>
    </row>
    <row r="17" spans="1:8" x14ac:dyDescent="0.2">
      <c r="A17" s="46">
        <v>2400</v>
      </c>
      <c r="B17" s="8" t="s">
        <v>78</v>
      </c>
      <c r="C17" s="12">
        <v>48500</v>
      </c>
      <c r="D17" s="63">
        <v>42461.16</v>
      </c>
      <c r="E17" s="12">
        <f t="shared" si="0"/>
        <v>90961.16</v>
      </c>
      <c r="F17" s="68">
        <v>34475.360000000001</v>
      </c>
      <c r="G17" s="68">
        <v>34475.360000000001</v>
      </c>
      <c r="H17" s="12">
        <f t="shared" si="1"/>
        <v>56485.8</v>
      </c>
    </row>
    <row r="18" spans="1:8" x14ac:dyDescent="0.2">
      <c r="A18" s="46">
        <v>2500</v>
      </c>
      <c r="B18" s="8" t="s">
        <v>79</v>
      </c>
      <c r="C18" s="12">
        <v>53500</v>
      </c>
      <c r="D18" s="63">
        <v>45847</v>
      </c>
      <c r="E18" s="12">
        <f t="shared" si="0"/>
        <v>99347</v>
      </c>
      <c r="F18" s="68">
        <v>19595.5</v>
      </c>
      <c r="G18" s="68">
        <v>19595.5</v>
      </c>
      <c r="H18" s="12">
        <f t="shared" si="1"/>
        <v>79751.5</v>
      </c>
    </row>
    <row r="19" spans="1:8" x14ac:dyDescent="0.2">
      <c r="A19" s="46">
        <v>2600</v>
      </c>
      <c r="B19" s="8" t="s">
        <v>80</v>
      </c>
      <c r="C19" s="12">
        <v>470000</v>
      </c>
      <c r="D19" s="63">
        <v>-135546.21</v>
      </c>
      <c r="E19" s="12">
        <f t="shared" si="0"/>
        <v>334453.79000000004</v>
      </c>
      <c r="F19" s="68">
        <v>130788.31</v>
      </c>
      <c r="G19" s="68">
        <v>130788.31</v>
      </c>
      <c r="H19" s="12">
        <f t="shared" si="1"/>
        <v>203665.48000000004</v>
      </c>
    </row>
    <row r="20" spans="1:8" x14ac:dyDescent="0.2">
      <c r="A20" s="46">
        <v>2700</v>
      </c>
      <c r="B20" s="8" t="s">
        <v>81</v>
      </c>
      <c r="C20" s="12">
        <v>50000</v>
      </c>
      <c r="D20" s="63">
        <v>-42438.96</v>
      </c>
      <c r="E20" s="12">
        <f t="shared" si="0"/>
        <v>7561.0400000000009</v>
      </c>
      <c r="F20" s="68">
        <v>0</v>
      </c>
      <c r="G20" s="68">
        <v>0</v>
      </c>
      <c r="H20" s="12">
        <f t="shared" si="1"/>
        <v>7561.0400000000009</v>
      </c>
    </row>
    <row r="21" spans="1:8" x14ac:dyDescent="0.2">
      <c r="A21" s="46">
        <v>2800</v>
      </c>
      <c r="B21" s="8" t="s">
        <v>82</v>
      </c>
      <c r="C21" s="12">
        <v>0</v>
      </c>
      <c r="D21" s="63">
        <v>0</v>
      </c>
      <c r="E21" s="12">
        <f t="shared" si="0"/>
        <v>0</v>
      </c>
      <c r="F21" s="68">
        <v>0</v>
      </c>
      <c r="G21" s="68">
        <v>0</v>
      </c>
      <c r="H21" s="12">
        <f t="shared" si="1"/>
        <v>0</v>
      </c>
    </row>
    <row r="22" spans="1:8" x14ac:dyDescent="0.2">
      <c r="A22" s="46">
        <v>2900</v>
      </c>
      <c r="B22" s="8" t="s">
        <v>83</v>
      </c>
      <c r="C22" s="12">
        <v>78300</v>
      </c>
      <c r="D22" s="63">
        <v>9076</v>
      </c>
      <c r="E22" s="12">
        <f t="shared" si="0"/>
        <v>87376</v>
      </c>
      <c r="F22" s="68">
        <v>28419.91</v>
      </c>
      <c r="G22" s="68">
        <v>28419.91</v>
      </c>
      <c r="H22" s="12">
        <f t="shared" si="1"/>
        <v>58956.09</v>
      </c>
    </row>
    <row r="23" spans="1:8" x14ac:dyDescent="0.2">
      <c r="A23" s="45" t="s">
        <v>63</v>
      </c>
      <c r="B23" s="7"/>
      <c r="C23" s="12">
        <f>SUM(C24:C32)</f>
        <v>1694066.78</v>
      </c>
      <c r="D23" s="12">
        <f>SUM(D24:D32)</f>
        <v>145864.12</v>
      </c>
      <c r="E23" s="12">
        <f t="shared" si="0"/>
        <v>1839930.9</v>
      </c>
      <c r="F23" s="12">
        <f>SUM(F24:F32)</f>
        <v>793493.97</v>
      </c>
      <c r="G23" s="12">
        <f>SUM(G24:G32)</f>
        <v>793493.97</v>
      </c>
      <c r="H23" s="12">
        <f t="shared" si="1"/>
        <v>1046436.9299999999</v>
      </c>
    </row>
    <row r="24" spans="1:8" x14ac:dyDescent="0.2">
      <c r="A24" s="46">
        <v>3100</v>
      </c>
      <c r="B24" s="8" t="s">
        <v>84</v>
      </c>
      <c r="C24" s="12">
        <v>136400</v>
      </c>
      <c r="D24" s="64">
        <v>2308</v>
      </c>
      <c r="E24" s="12">
        <f t="shared" si="0"/>
        <v>138708</v>
      </c>
      <c r="F24" s="69">
        <v>82835.19</v>
      </c>
      <c r="G24" s="69">
        <v>82835.19</v>
      </c>
      <c r="H24" s="12">
        <f t="shared" si="1"/>
        <v>55872.81</v>
      </c>
    </row>
    <row r="25" spans="1:8" x14ac:dyDescent="0.2">
      <c r="A25" s="46">
        <v>3200</v>
      </c>
      <c r="B25" s="8" t="s">
        <v>85</v>
      </c>
      <c r="C25" s="12">
        <v>27500</v>
      </c>
      <c r="D25" s="64">
        <v>15000</v>
      </c>
      <c r="E25" s="12">
        <f t="shared" si="0"/>
        <v>42500</v>
      </c>
      <c r="F25" s="69">
        <v>9133.35</v>
      </c>
      <c r="G25" s="69">
        <v>9133.35</v>
      </c>
      <c r="H25" s="12">
        <f t="shared" si="1"/>
        <v>33366.65</v>
      </c>
    </row>
    <row r="26" spans="1:8" x14ac:dyDescent="0.2">
      <c r="A26" s="46">
        <v>3300</v>
      </c>
      <c r="B26" s="8" t="s">
        <v>86</v>
      </c>
      <c r="C26" s="12">
        <v>128000</v>
      </c>
      <c r="D26" s="64">
        <v>3475</v>
      </c>
      <c r="E26" s="12">
        <f t="shared" si="0"/>
        <v>131475</v>
      </c>
      <c r="F26" s="69">
        <v>70383.8</v>
      </c>
      <c r="G26" s="69">
        <v>70383.8</v>
      </c>
      <c r="H26" s="12">
        <f t="shared" si="1"/>
        <v>61091.199999999997</v>
      </c>
    </row>
    <row r="27" spans="1:8" x14ac:dyDescent="0.2">
      <c r="A27" s="46">
        <v>3400</v>
      </c>
      <c r="B27" s="8" t="s">
        <v>87</v>
      </c>
      <c r="C27" s="12">
        <v>119600</v>
      </c>
      <c r="D27" s="64">
        <v>0</v>
      </c>
      <c r="E27" s="12">
        <f t="shared" si="0"/>
        <v>119600</v>
      </c>
      <c r="F27" s="69">
        <v>8078.24</v>
      </c>
      <c r="G27" s="69">
        <v>8078.24</v>
      </c>
      <c r="H27" s="12">
        <f t="shared" si="1"/>
        <v>111521.76</v>
      </c>
    </row>
    <row r="28" spans="1:8" x14ac:dyDescent="0.2">
      <c r="A28" s="46">
        <v>3500</v>
      </c>
      <c r="B28" s="8" t="s">
        <v>88</v>
      </c>
      <c r="C28" s="12">
        <v>435448.6</v>
      </c>
      <c r="D28" s="64">
        <v>284495.86</v>
      </c>
      <c r="E28" s="12">
        <f t="shared" si="0"/>
        <v>719944.46</v>
      </c>
      <c r="F28" s="69">
        <v>371992.98</v>
      </c>
      <c r="G28" s="69">
        <v>371992.98</v>
      </c>
      <c r="H28" s="12">
        <f t="shared" si="1"/>
        <v>347951.48</v>
      </c>
    </row>
    <row r="29" spans="1:8" x14ac:dyDescent="0.2">
      <c r="A29" s="46">
        <v>3600</v>
      </c>
      <c r="B29" s="8" t="s">
        <v>89</v>
      </c>
      <c r="C29" s="12">
        <v>55000</v>
      </c>
      <c r="D29" s="64">
        <v>0</v>
      </c>
      <c r="E29" s="12">
        <f t="shared" si="0"/>
        <v>55000</v>
      </c>
      <c r="F29" s="69">
        <v>0</v>
      </c>
      <c r="G29" s="69">
        <v>0</v>
      </c>
      <c r="H29" s="12">
        <f t="shared" si="1"/>
        <v>55000</v>
      </c>
    </row>
    <row r="30" spans="1:8" x14ac:dyDescent="0.2">
      <c r="A30" s="46">
        <v>3700</v>
      </c>
      <c r="B30" s="8" t="s">
        <v>90</v>
      </c>
      <c r="C30" s="12">
        <v>15000</v>
      </c>
      <c r="D30" s="64">
        <v>-13000</v>
      </c>
      <c r="E30" s="12">
        <f t="shared" si="0"/>
        <v>2000</v>
      </c>
      <c r="F30" s="69">
        <v>0</v>
      </c>
      <c r="G30" s="69">
        <v>0</v>
      </c>
      <c r="H30" s="12">
        <f t="shared" si="1"/>
        <v>2000</v>
      </c>
    </row>
    <row r="31" spans="1:8" x14ac:dyDescent="0.2">
      <c r="A31" s="46">
        <v>3800</v>
      </c>
      <c r="B31" s="8" t="s">
        <v>91</v>
      </c>
      <c r="C31" s="12">
        <v>505015</v>
      </c>
      <c r="D31" s="64">
        <v>-154333.35999999999</v>
      </c>
      <c r="E31" s="12">
        <f t="shared" si="0"/>
        <v>350681.64</v>
      </c>
      <c r="F31" s="69">
        <v>101191.36</v>
      </c>
      <c r="G31" s="69">
        <v>101191.36</v>
      </c>
      <c r="H31" s="12">
        <f t="shared" si="1"/>
        <v>249490.28000000003</v>
      </c>
    </row>
    <row r="32" spans="1:8" x14ac:dyDescent="0.2">
      <c r="A32" s="46">
        <v>3900</v>
      </c>
      <c r="B32" s="8" t="s">
        <v>19</v>
      </c>
      <c r="C32" s="12">
        <v>272103.18</v>
      </c>
      <c r="D32" s="64">
        <v>7918.62</v>
      </c>
      <c r="E32" s="12">
        <f t="shared" si="0"/>
        <v>280021.8</v>
      </c>
      <c r="F32" s="69">
        <v>149879.04999999999</v>
      </c>
      <c r="G32" s="69">
        <v>149879.04999999999</v>
      </c>
      <c r="H32" s="12">
        <f t="shared" si="1"/>
        <v>130142.75</v>
      </c>
    </row>
    <row r="33" spans="1:8" x14ac:dyDescent="0.2">
      <c r="A33" s="45" t="s">
        <v>64</v>
      </c>
      <c r="B33" s="7"/>
      <c r="C33" s="12">
        <f>SUM(C34:C42)</f>
        <v>929718.58000000007</v>
      </c>
      <c r="D33" s="12">
        <f>SUM(D34:D42)</f>
        <v>221940</v>
      </c>
      <c r="E33" s="12">
        <f t="shared" si="0"/>
        <v>1151658.58</v>
      </c>
      <c r="F33" s="12">
        <f>SUM(F34:F42)</f>
        <v>373640.88</v>
      </c>
      <c r="G33" s="12">
        <f>SUM(G34:G42)</f>
        <v>373640.88</v>
      </c>
      <c r="H33" s="12">
        <f t="shared" si="1"/>
        <v>778017.70000000007</v>
      </c>
    </row>
    <row r="34" spans="1:8" x14ac:dyDescent="0.2">
      <c r="A34" s="46">
        <v>4100</v>
      </c>
      <c r="B34" s="8" t="s">
        <v>92</v>
      </c>
      <c r="C34" s="12">
        <v>408060</v>
      </c>
      <c r="D34" s="65">
        <v>-78060</v>
      </c>
      <c r="E34" s="12">
        <f t="shared" si="0"/>
        <v>330000</v>
      </c>
      <c r="F34" s="70">
        <v>171000</v>
      </c>
      <c r="G34" s="70">
        <v>171000</v>
      </c>
      <c r="H34" s="12">
        <f t="shared" si="1"/>
        <v>159000</v>
      </c>
    </row>
    <row r="35" spans="1:8" x14ac:dyDescent="0.2">
      <c r="A35" s="46">
        <v>4200</v>
      </c>
      <c r="B35" s="8" t="s">
        <v>93</v>
      </c>
      <c r="C35" s="12">
        <v>0</v>
      </c>
      <c r="D35" s="65">
        <v>0</v>
      </c>
      <c r="E35" s="12">
        <f t="shared" si="0"/>
        <v>0</v>
      </c>
      <c r="F35" s="70">
        <v>0</v>
      </c>
      <c r="G35" s="70">
        <v>0</v>
      </c>
      <c r="H35" s="12">
        <f t="shared" si="1"/>
        <v>0</v>
      </c>
    </row>
    <row r="36" spans="1:8" x14ac:dyDescent="0.2">
      <c r="A36" s="46">
        <v>4300</v>
      </c>
      <c r="B36" s="8" t="s">
        <v>94</v>
      </c>
      <c r="C36" s="12">
        <v>0</v>
      </c>
      <c r="D36" s="65">
        <v>0</v>
      </c>
      <c r="E36" s="12">
        <f t="shared" si="0"/>
        <v>0</v>
      </c>
      <c r="F36" s="70">
        <v>0</v>
      </c>
      <c r="G36" s="70">
        <v>0</v>
      </c>
      <c r="H36" s="12">
        <f t="shared" si="1"/>
        <v>0</v>
      </c>
    </row>
    <row r="37" spans="1:8" x14ac:dyDescent="0.2">
      <c r="A37" s="46">
        <v>4400</v>
      </c>
      <c r="B37" s="8" t="s">
        <v>95</v>
      </c>
      <c r="C37" s="12">
        <v>433211.78</v>
      </c>
      <c r="D37" s="65">
        <v>300000</v>
      </c>
      <c r="E37" s="12">
        <f t="shared" si="0"/>
        <v>733211.78</v>
      </c>
      <c r="F37" s="70">
        <v>138021</v>
      </c>
      <c r="G37" s="70">
        <v>138021</v>
      </c>
      <c r="H37" s="12">
        <f t="shared" si="1"/>
        <v>595190.78</v>
      </c>
    </row>
    <row r="38" spans="1:8" x14ac:dyDescent="0.2">
      <c r="A38" s="46">
        <v>4500</v>
      </c>
      <c r="B38" s="8" t="s">
        <v>41</v>
      </c>
      <c r="C38" s="12">
        <v>88446.8</v>
      </c>
      <c r="D38" s="65">
        <v>0</v>
      </c>
      <c r="E38" s="12">
        <f t="shared" si="0"/>
        <v>88446.8</v>
      </c>
      <c r="F38" s="70">
        <v>64619.88</v>
      </c>
      <c r="G38" s="70">
        <v>64619.88</v>
      </c>
      <c r="H38" s="12">
        <f t="shared" si="1"/>
        <v>23826.920000000006</v>
      </c>
    </row>
    <row r="39" spans="1:8" x14ac:dyDescent="0.2">
      <c r="A39" s="46">
        <v>4600</v>
      </c>
      <c r="B39" s="8" t="s">
        <v>96</v>
      </c>
      <c r="C39" s="12">
        <v>0</v>
      </c>
      <c r="D39" s="65">
        <v>0</v>
      </c>
      <c r="E39" s="12">
        <f t="shared" si="0"/>
        <v>0</v>
      </c>
      <c r="F39" s="70">
        <v>0</v>
      </c>
      <c r="G39" s="70">
        <v>0</v>
      </c>
      <c r="H39" s="12">
        <f t="shared" si="1"/>
        <v>0</v>
      </c>
    </row>
    <row r="40" spans="1:8" x14ac:dyDescent="0.2">
      <c r="A40" s="46">
        <v>4700</v>
      </c>
      <c r="B40" s="8" t="s">
        <v>97</v>
      </c>
      <c r="C40" s="12">
        <v>0</v>
      </c>
      <c r="D40" s="65">
        <v>0</v>
      </c>
      <c r="E40" s="12">
        <f t="shared" si="0"/>
        <v>0</v>
      </c>
      <c r="F40" s="70">
        <v>0</v>
      </c>
      <c r="G40" s="70">
        <v>0</v>
      </c>
      <c r="H40" s="12">
        <f t="shared" si="1"/>
        <v>0</v>
      </c>
    </row>
    <row r="41" spans="1:8" x14ac:dyDescent="0.2">
      <c r="A41" s="46">
        <v>4800</v>
      </c>
      <c r="B41" s="8" t="s">
        <v>37</v>
      </c>
      <c r="C41" s="12">
        <v>0</v>
      </c>
      <c r="D41" s="65">
        <v>0</v>
      </c>
      <c r="E41" s="12">
        <f t="shared" si="0"/>
        <v>0</v>
      </c>
      <c r="F41" s="70">
        <v>0</v>
      </c>
      <c r="G41" s="70">
        <v>0</v>
      </c>
      <c r="H41" s="12">
        <f t="shared" si="1"/>
        <v>0</v>
      </c>
    </row>
    <row r="42" spans="1:8" x14ac:dyDescent="0.2">
      <c r="A42" s="46">
        <v>4900</v>
      </c>
      <c r="B42" s="8" t="s">
        <v>98</v>
      </c>
      <c r="C42" s="12">
        <v>0</v>
      </c>
      <c r="D42" s="65">
        <v>0</v>
      </c>
      <c r="E42" s="12">
        <f t="shared" si="0"/>
        <v>0</v>
      </c>
      <c r="F42" s="70">
        <v>0</v>
      </c>
      <c r="G42" s="70">
        <v>0</v>
      </c>
      <c r="H42" s="12">
        <f t="shared" si="1"/>
        <v>0</v>
      </c>
    </row>
    <row r="43" spans="1:8" x14ac:dyDescent="0.2">
      <c r="A43" s="45" t="s">
        <v>65</v>
      </c>
      <c r="B43" s="7"/>
      <c r="C43" s="12">
        <f>SUM(C44:C52)</f>
        <v>336658.58</v>
      </c>
      <c r="D43" s="12">
        <f>SUM(D44:D52)</f>
        <v>4147</v>
      </c>
      <c r="E43" s="12">
        <f t="shared" si="0"/>
        <v>340805.58</v>
      </c>
      <c r="F43" s="12">
        <f>SUM(F44:F52)</f>
        <v>131005.88</v>
      </c>
      <c r="G43" s="12">
        <f>SUM(G44:G52)</f>
        <v>131005.88</v>
      </c>
      <c r="H43" s="12">
        <f t="shared" si="1"/>
        <v>209799.7</v>
      </c>
    </row>
    <row r="44" spans="1:8" x14ac:dyDescent="0.2">
      <c r="A44" s="46">
        <v>5100</v>
      </c>
      <c r="B44" s="8" t="s">
        <v>99</v>
      </c>
      <c r="C44" s="12">
        <v>250000</v>
      </c>
      <c r="D44" s="66">
        <v>-115100</v>
      </c>
      <c r="E44" s="12">
        <f t="shared" si="0"/>
        <v>134900</v>
      </c>
      <c r="F44" s="71">
        <v>104905.88</v>
      </c>
      <c r="G44" s="71">
        <v>104905.88</v>
      </c>
      <c r="H44" s="12">
        <f t="shared" si="1"/>
        <v>29994.119999999995</v>
      </c>
    </row>
    <row r="45" spans="1:8" x14ac:dyDescent="0.2">
      <c r="A45" s="46">
        <v>5200</v>
      </c>
      <c r="B45" s="8" t="s">
        <v>100</v>
      </c>
      <c r="C45" s="12">
        <v>0</v>
      </c>
      <c r="D45" s="66">
        <v>0</v>
      </c>
      <c r="E45" s="12">
        <f t="shared" si="0"/>
        <v>0</v>
      </c>
      <c r="F45" s="71">
        <v>0</v>
      </c>
      <c r="G45" s="71">
        <v>0</v>
      </c>
      <c r="H45" s="12">
        <f t="shared" si="1"/>
        <v>0</v>
      </c>
    </row>
    <row r="46" spans="1:8" x14ac:dyDescent="0.2">
      <c r="A46" s="46">
        <v>5300</v>
      </c>
      <c r="B46" s="8" t="s">
        <v>101</v>
      </c>
      <c r="C46" s="12">
        <v>0</v>
      </c>
      <c r="D46" s="66">
        <v>0</v>
      </c>
      <c r="E46" s="12">
        <f t="shared" si="0"/>
        <v>0</v>
      </c>
      <c r="F46" s="71">
        <v>0</v>
      </c>
      <c r="G46" s="71">
        <v>0</v>
      </c>
      <c r="H46" s="12">
        <f t="shared" si="1"/>
        <v>0</v>
      </c>
    </row>
    <row r="47" spans="1:8" x14ac:dyDescent="0.2">
      <c r="A47" s="46">
        <v>5400</v>
      </c>
      <c r="B47" s="8" t="s">
        <v>102</v>
      </c>
      <c r="C47" s="12">
        <v>86658.58</v>
      </c>
      <c r="D47" s="66">
        <v>93147</v>
      </c>
      <c r="E47" s="12">
        <f t="shared" si="0"/>
        <v>179805.58000000002</v>
      </c>
      <c r="F47" s="71">
        <v>0</v>
      </c>
      <c r="G47" s="71">
        <v>0</v>
      </c>
      <c r="H47" s="12">
        <f t="shared" si="1"/>
        <v>179805.58000000002</v>
      </c>
    </row>
    <row r="48" spans="1:8" x14ac:dyDescent="0.2">
      <c r="A48" s="46">
        <v>5500</v>
      </c>
      <c r="B48" s="8" t="s">
        <v>103</v>
      </c>
      <c r="C48" s="12">
        <v>0</v>
      </c>
      <c r="D48" s="66">
        <v>0</v>
      </c>
      <c r="E48" s="12">
        <f t="shared" si="0"/>
        <v>0</v>
      </c>
      <c r="F48" s="71">
        <v>0</v>
      </c>
      <c r="G48" s="71">
        <v>0</v>
      </c>
      <c r="H48" s="12">
        <f t="shared" si="1"/>
        <v>0</v>
      </c>
    </row>
    <row r="49" spans="1:8" x14ac:dyDescent="0.2">
      <c r="A49" s="46">
        <v>5600</v>
      </c>
      <c r="B49" s="8" t="s">
        <v>104</v>
      </c>
      <c r="C49" s="12">
        <v>0</v>
      </c>
      <c r="D49" s="66">
        <v>26100</v>
      </c>
      <c r="E49" s="12">
        <f t="shared" si="0"/>
        <v>26100</v>
      </c>
      <c r="F49" s="71">
        <v>26100</v>
      </c>
      <c r="G49" s="71">
        <v>26100</v>
      </c>
      <c r="H49" s="12">
        <f t="shared" si="1"/>
        <v>0</v>
      </c>
    </row>
    <row r="50" spans="1:8" x14ac:dyDescent="0.2">
      <c r="A50" s="46">
        <v>5700</v>
      </c>
      <c r="B50" s="8" t="s">
        <v>105</v>
      </c>
      <c r="C50" s="12">
        <v>0</v>
      </c>
      <c r="D50" s="66">
        <v>0</v>
      </c>
      <c r="E50" s="12">
        <f t="shared" si="0"/>
        <v>0</v>
      </c>
      <c r="F50" s="71">
        <v>0</v>
      </c>
      <c r="G50" s="71">
        <v>0</v>
      </c>
      <c r="H50" s="12">
        <f t="shared" si="1"/>
        <v>0</v>
      </c>
    </row>
    <row r="51" spans="1:8" x14ac:dyDescent="0.2">
      <c r="A51" s="46">
        <v>5800</v>
      </c>
      <c r="B51" s="8" t="s">
        <v>106</v>
      </c>
      <c r="C51" s="12">
        <v>0</v>
      </c>
      <c r="D51" s="66">
        <v>0</v>
      </c>
      <c r="E51" s="12">
        <f t="shared" si="0"/>
        <v>0</v>
      </c>
      <c r="F51" s="71">
        <v>0</v>
      </c>
      <c r="G51" s="71">
        <v>0</v>
      </c>
      <c r="H51" s="12">
        <f t="shared" si="1"/>
        <v>0</v>
      </c>
    </row>
    <row r="52" spans="1:8" x14ac:dyDescent="0.2">
      <c r="A52" s="46">
        <v>5900</v>
      </c>
      <c r="B52" s="8" t="s">
        <v>107</v>
      </c>
      <c r="C52" s="12">
        <v>0</v>
      </c>
      <c r="D52" s="66">
        <v>0</v>
      </c>
      <c r="E52" s="12">
        <f t="shared" si="0"/>
        <v>0</v>
      </c>
      <c r="F52" s="71">
        <v>0</v>
      </c>
      <c r="G52" s="71">
        <v>0</v>
      </c>
      <c r="H52" s="12">
        <f t="shared" si="1"/>
        <v>0</v>
      </c>
    </row>
    <row r="53" spans="1:8" x14ac:dyDescent="0.2">
      <c r="A53" s="45" t="s">
        <v>66</v>
      </c>
      <c r="B53" s="7"/>
      <c r="C53" s="12">
        <f>SUM(C54:C56)</f>
        <v>0</v>
      </c>
      <c r="D53" s="12">
        <f>SUM(D54:D56)</f>
        <v>995585.27</v>
      </c>
      <c r="E53" s="12">
        <f t="shared" si="0"/>
        <v>995585.27</v>
      </c>
      <c r="F53" s="12">
        <f>SUM(F54:F56)</f>
        <v>0</v>
      </c>
      <c r="G53" s="12">
        <f>SUM(G54:G56)</f>
        <v>0</v>
      </c>
      <c r="H53" s="12">
        <f t="shared" si="1"/>
        <v>995585.27</v>
      </c>
    </row>
    <row r="54" spans="1:8" x14ac:dyDescent="0.2">
      <c r="A54" s="46">
        <v>6100</v>
      </c>
      <c r="B54" s="8" t="s">
        <v>108</v>
      </c>
      <c r="C54" s="12">
        <v>0</v>
      </c>
      <c r="D54" s="55">
        <v>995585.27</v>
      </c>
      <c r="E54" s="12">
        <f t="shared" si="0"/>
        <v>995585.27</v>
      </c>
      <c r="F54" s="12">
        <v>0</v>
      </c>
      <c r="G54" s="12">
        <v>0</v>
      </c>
      <c r="H54" s="12">
        <f t="shared" si="1"/>
        <v>995585.27</v>
      </c>
    </row>
    <row r="55" spans="1:8" x14ac:dyDescent="0.2">
      <c r="A55" s="46">
        <v>6200</v>
      </c>
      <c r="B55" s="8" t="s">
        <v>109</v>
      </c>
      <c r="C55" s="12">
        <v>0</v>
      </c>
      <c r="D55" s="54">
        <v>0</v>
      </c>
      <c r="E55" s="12">
        <f t="shared" si="0"/>
        <v>0</v>
      </c>
      <c r="F55" s="12">
        <v>0</v>
      </c>
      <c r="G55" s="12">
        <v>0</v>
      </c>
      <c r="H55" s="12">
        <f t="shared" si="1"/>
        <v>0</v>
      </c>
    </row>
    <row r="56" spans="1:8" x14ac:dyDescent="0.2">
      <c r="A56" s="46">
        <v>6300</v>
      </c>
      <c r="B56" s="8" t="s">
        <v>110</v>
      </c>
      <c r="C56" s="12">
        <v>0</v>
      </c>
      <c r="D56" s="54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45" t="s">
        <v>67</v>
      </c>
      <c r="B57" s="7"/>
      <c r="C57" s="12">
        <f>SUM(C58:C64)</f>
        <v>0</v>
      </c>
      <c r="D57" s="54">
        <f>SUM(D58:D64)</f>
        <v>0</v>
      </c>
      <c r="E57" s="12">
        <f t="shared" si="0"/>
        <v>0</v>
      </c>
      <c r="F57" s="12">
        <f>SUM(F58:F64)</f>
        <v>0</v>
      </c>
      <c r="G57" s="12">
        <f>SUM(G58:G64)</f>
        <v>0</v>
      </c>
      <c r="H57" s="12">
        <f t="shared" si="1"/>
        <v>0</v>
      </c>
    </row>
    <row r="58" spans="1:8" x14ac:dyDescent="0.2">
      <c r="A58" s="46">
        <v>7100</v>
      </c>
      <c r="B58" s="8" t="s">
        <v>111</v>
      </c>
      <c r="C58" s="12">
        <v>0</v>
      </c>
      <c r="D58" s="54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46">
        <v>7200</v>
      </c>
      <c r="B59" s="8" t="s">
        <v>112</v>
      </c>
      <c r="C59" s="12">
        <v>0</v>
      </c>
      <c r="D59" s="54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46">
        <v>7300</v>
      </c>
      <c r="B60" s="8" t="s">
        <v>113</v>
      </c>
      <c r="C60" s="12">
        <v>0</v>
      </c>
      <c r="D60" s="54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46">
        <v>7400</v>
      </c>
      <c r="B61" s="8" t="s">
        <v>114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46">
        <v>7500</v>
      </c>
      <c r="B62" s="8" t="s">
        <v>115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46">
        <v>7600</v>
      </c>
      <c r="B63" s="8" t="s">
        <v>116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46">
        <v>7900</v>
      </c>
      <c r="B64" s="8" t="s">
        <v>117</v>
      </c>
      <c r="C64" s="12">
        <v>0</v>
      </c>
      <c r="D64" s="12">
        <v>0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45" t="s">
        <v>68</v>
      </c>
      <c r="B65" s="7"/>
      <c r="C65" s="12">
        <f>SUM(C66:C68)</f>
        <v>0</v>
      </c>
      <c r="D65" s="12">
        <f>SUM(D66:D68)</f>
        <v>0</v>
      </c>
      <c r="E65" s="12">
        <f t="shared" si="0"/>
        <v>0</v>
      </c>
      <c r="F65" s="12">
        <f>SUM(F66:F68)</f>
        <v>0</v>
      </c>
      <c r="G65" s="12">
        <f>SUM(G66:G68)</f>
        <v>0</v>
      </c>
      <c r="H65" s="12">
        <f t="shared" si="1"/>
        <v>0</v>
      </c>
    </row>
    <row r="66" spans="1:8" x14ac:dyDescent="0.2">
      <c r="A66" s="46">
        <v>8100</v>
      </c>
      <c r="B66" s="8" t="s">
        <v>38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46">
        <v>8300</v>
      </c>
      <c r="B67" s="8" t="s">
        <v>39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46">
        <v>8500</v>
      </c>
      <c r="B68" s="8" t="s">
        <v>40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45" t="s">
        <v>69</v>
      </c>
      <c r="B69" s="7"/>
      <c r="C69" s="12">
        <f>SUM(C70:C76)</f>
        <v>0</v>
      </c>
      <c r="D69" s="12">
        <f>SUM(D70:D76)</f>
        <v>0</v>
      </c>
      <c r="E69" s="12">
        <f t="shared" si="0"/>
        <v>0</v>
      </c>
      <c r="F69" s="12">
        <f>SUM(F70:F76)</f>
        <v>0</v>
      </c>
      <c r="G69" s="12">
        <f>SUM(G70:G76)</f>
        <v>0</v>
      </c>
      <c r="H69" s="12">
        <f t="shared" si="1"/>
        <v>0</v>
      </c>
    </row>
    <row r="70" spans="1:8" x14ac:dyDescent="0.2">
      <c r="A70" s="46">
        <v>9100</v>
      </c>
      <c r="B70" s="8" t="s">
        <v>118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46">
        <v>9200</v>
      </c>
      <c r="B71" s="8" t="s">
        <v>119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46">
        <v>9300</v>
      </c>
      <c r="B72" s="8" t="s">
        <v>120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46">
        <v>9400</v>
      </c>
      <c r="B73" s="8" t="s">
        <v>121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46">
        <v>9500</v>
      </c>
      <c r="B74" s="8" t="s">
        <v>122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46">
        <v>9600</v>
      </c>
      <c r="B75" s="8" t="s">
        <v>123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46">
        <v>9900</v>
      </c>
      <c r="B76" s="9" t="s">
        <v>124</v>
      </c>
      <c r="C76" s="13">
        <v>0</v>
      </c>
      <c r="D76" s="13">
        <v>0</v>
      </c>
      <c r="E76" s="13">
        <f t="shared" si="2"/>
        <v>0</v>
      </c>
      <c r="F76" s="13">
        <v>0</v>
      </c>
      <c r="G76" s="13">
        <v>0</v>
      </c>
      <c r="H76" s="13">
        <f t="shared" si="3"/>
        <v>0</v>
      </c>
    </row>
    <row r="77" spans="1:8" x14ac:dyDescent="0.2">
      <c r="A77" s="52"/>
      <c r="B77" s="10" t="s">
        <v>53</v>
      </c>
      <c r="C77" s="14">
        <f t="shared" ref="C77:H77" si="4">SUM(C5+C13+C23+C33+C43+C53+C57+C65+C69)</f>
        <v>17756933.329999998</v>
      </c>
      <c r="D77" s="14">
        <f t="shared" si="4"/>
        <v>2336604.2600000002</v>
      </c>
      <c r="E77" s="14">
        <f t="shared" si="4"/>
        <v>20093537.59</v>
      </c>
      <c r="F77" s="14">
        <f t="shared" si="4"/>
        <v>10376844.210000003</v>
      </c>
      <c r="G77" s="14">
        <f t="shared" si="4"/>
        <v>10376844.210000003</v>
      </c>
      <c r="H77" s="14">
        <f t="shared" si="4"/>
        <v>9716693.379999999</v>
      </c>
    </row>
    <row r="79" spans="1:8" ht="12" x14ac:dyDescent="0.2">
      <c r="A79" s="51" t="s">
        <v>143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tabSelected="1" zoomScaleNormal="100" workbookViewId="0">
      <selection sqref="A1:H1"/>
    </sheetView>
  </sheetViews>
  <sheetFormatPr baseColWidth="10" defaultColWidth="12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75" t="s">
        <v>145</v>
      </c>
      <c r="B1" s="76"/>
      <c r="C1" s="76"/>
      <c r="D1" s="76"/>
      <c r="E1" s="76"/>
      <c r="F1" s="76"/>
      <c r="G1" s="76"/>
      <c r="H1" s="77"/>
    </row>
    <row r="2" spans="1:8" x14ac:dyDescent="0.2">
      <c r="A2" s="83" t="s">
        <v>54</v>
      </c>
      <c r="B2" s="84"/>
      <c r="C2" s="78" t="s">
        <v>60</v>
      </c>
      <c r="D2" s="79"/>
      <c r="E2" s="79"/>
      <c r="F2" s="79"/>
      <c r="G2" s="80"/>
      <c r="H2" s="81" t="s">
        <v>59</v>
      </c>
    </row>
    <row r="3" spans="1:8" ht="24.95" customHeight="1" x14ac:dyDescent="0.2">
      <c r="A3" s="85"/>
      <c r="B3" s="86"/>
      <c r="C3" s="49" t="s">
        <v>55</v>
      </c>
      <c r="D3" s="49" t="s">
        <v>125</v>
      </c>
      <c r="E3" s="49" t="s">
        <v>56</v>
      </c>
      <c r="F3" s="49" t="s">
        <v>57</v>
      </c>
      <c r="G3" s="49" t="s">
        <v>58</v>
      </c>
      <c r="H3" s="82"/>
    </row>
    <row r="4" spans="1:8" x14ac:dyDescent="0.2">
      <c r="A4" s="87"/>
      <c r="B4" s="88"/>
      <c r="C4" s="50">
        <v>1</v>
      </c>
      <c r="D4" s="50">
        <v>2</v>
      </c>
      <c r="E4" s="50" t="s">
        <v>126</v>
      </c>
      <c r="F4" s="50">
        <v>4</v>
      </c>
      <c r="G4" s="50">
        <v>5</v>
      </c>
      <c r="H4" s="50" t="s">
        <v>127</v>
      </c>
    </row>
    <row r="5" spans="1:8" x14ac:dyDescent="0.2">
      <c r="A5" s="5"/>
      <c r="B5" s="15"/>
      <c r="C5" s="18"/>
      <c r="D5" s="18"/>
      <c r="E5" s="18"/>
      <c r="F5" s="18"/>
      <c r="G5" s="18"/>
      <c r="H5" s="18"/>
    </row>
    <row r="6" spans="1:8" x14ac:dyDescent="0.2">
      <c r="A6" s="5"/>
      <c r="B6" s="15" t="s">
        <v>0</v>
      </c>
      <c r="C6" s="47">
        <v>17331827.949999999</v>
      </c>
      <c r="D6" s="72">
        <v>1336871.99</v>
      </c>
      <c r="E6" s="47">
        <f>C6+D6</f>
        <v>18668699.939999998</v>
      </c>
      <c r="F6" s="57">
        <v>6740773.8499999996</v>
      </c>
      <c r="G6" s="57">
        <v>6740773.8499999996</v>
      </c>
      <c r="H6" s="47">
        <f>E6-F6</f>
        <v>11927926.089999998</v>
      </c>
    </row>
    <row r="7" spans="1:8" x14ac:dyDescent="0.2">
      <c r="A7" s="5"/>
      <c r="B7" s="15"/>
      <c r="C7" s="47"/>
      <c r="D7" s="72"/>
      <c r="E7" s="47"/>
      <c r="F7" s="57"/>
      <c r="G7" s="57"/>
      <c r="H7" s="47"/>
    </row>
    <row r="8" spans="1:8" x14ac:dyDescent="0.2">
      <c r="A8" s="5"/>
      <c r="B8" s="15" t="s">
        <v>1</v>
      </c>
      <c r="C8" s="47">
        <v>336658.58</v>
      </c>
      <c r="D8" s="72">
        <v>999732.27</v>
      </c>
      <c r="E8" s="47">
        <f>C8+D8</f>
        <v>1336390.8500000001</v>
      </c>
      <c r="F8" s="57">
        <v>117315.88</v>
      </c>
      <c r="G8" s="57">
        <v>117315.88</v>
      </c>
      <c r="H8" s="47">
        <f>E8-F8</f>
        <v>1219074.9700000002</v>
      </c>
    </row>
    <row r="9" spans="1:8" x14ac:dyDescent="0.2">
      <c r="A9" s="5"/>
      <c r="B9" s="15"/>
      <c r="C9" s="47"/>
      <c r="D9" s="56"/>
      <c r="E9" s="47"/>
      <c r="F9" s="57"/>
      <c r="G9" s="57"/>
      <c r="H9" s="47"/>
    </row>
    <row r="10" spans="1:8" x14ac:dyDescent="0.2">
      <c r="A10" s="5"/>
      <c r="B10" s="15" t="s">
        <v>2</v>
      </c>
      <c r="C10" s="47">
        <v>0</v>
      </c>
      <c r="D10" s="56">
        <v>0</v>
      </c>
      <c r="E10" s="47">
        <f>C10+D10</f>
        <v>0</v>
      </c>
      <c r="F10" s="57">
        <v>0</v>
      </c>
      <c r="G10" s="57">
        <v>0</v>
      </c>
      <c r="H10" s="47">
        <f>E10-F10</f>
        <v>0</v>
      </c>
    </row>
    <row r="11" spans="1:8" x14ac:dyDescent="0.2">
      <c r="A11" s="5"/>
      <c r="B11" s="15"/>
      <c r="C11" s="47"/>
      <c r="D11" s="56"/>
      <c r="E11" s="47"/>
      <c r="F11" s="57"/>
      <c r="G11" s="57"/>
      <c r="H11" s="47"/>
    </row>
    <row r="12" spans="1:8" x14ac:dyDescent="0.2">
      <c r="A12" s="5"/>
      <c r="B12" s="15" t="s">
        <v>41</v>
      </c>
      <c r="C12" s="47">
        <v>88446.8</v>
      </c>
      <c r="D12" s="56">
        <v>0</v>
      </c>
      <c r="E12" s="47">
        <f>C12+D12</f>
        <v>88446.8</v>
      </c>
      <c r="F12" s="57">
        <v>41675.14</v>
      </c>
      <c r="G12" s="57">
        <v>41675.14</v>
      </c>
      <c r="H12" s="47">
        <f>E12-F12</f>
        <v>46771.66</v>
      </c>
    </row>
    <row r="13" spans="1:8" x14ac:dyDescent="0.2">
      <c r="A13" s="5"/>
      <c r="B13" s="15"/>
      <c r="C13" s="47"/>
      <c r="D13" s="56"/>
      <c r="E13" s="47"/>
      <c r="F13" s="57"/>
      <c r="G13" s="57"/>
      <c r="H13" s="47"/>
    </row>
    <row r="14" spans="1:8" x14ac:dyDescent="0.2">
      <c r="A14" s="5"/>
      <c r="B14" s="15" t="s">
        <v>38</v>
      </c>
      <c r="C14" s="47">
        <v>0</v>
      </c>
      <c r="D14" s="56">
        <v>0</v>
      </c>
      <c r="E14" s="47">
        <f>C14+D14</f>
        <v>0</v>
      </c>
      <c r="F14" s="57">
        <v>0</v>
      </c>
      <c r="G14" s="57">
        <v>0</v>
      </c>
      <c r="H14" s="47">
        <f>E14-F14</f>
        <v>0</v>
      </c>
    </row>
    <row r="15" spans="1:8" x14ac:dyDescent="0.2">
      <c r="A15" s="6"/>
      <c r="B15" s="16"/>
      <c r="C15" s="48"/>
      <c r="D15" s="48"/>
      <c r="E15" s="48"/>
      <c r="F15" s="48"/>
      <c r="G15" s="48"/>
      <c r="H15" s="48"/>
    </row>
    <row r="16" spans="1:8" x14ac:dyDescent="0.2">
      <c r="A16" s="17"/>
      <c r="B16" s="10" t="s">
        <v>53</v>
      </c>
      <c r="C16" s="14">
        <f>SUM(C6+C8+C10+C12+C14)</f>
        <v>17756933.329999998</v>
      </c>
      <c r="D16" s="14">
        <f>SUM(D6+D8+D10+D12+D14)</f>
        <v>2336604.2599999998</v>
      </c>
      <c r="E16" s="14">
        <f>SUM(E6+E8+E10+E12+E14)</f>
        <v>20093537.59</v>
      </c>
      <c r="F16" s="14">
        <f t="shared" ref="F16:H16" si="0">SUM(F6+F8+F10+F12+F14)</f>
        <v>6899764.8699999992</v>
      </c>
      <c r="G16" s="14">
        <f t="shared" si="0"/>
        <v>6899764.8699999992</v>
      </c>
      <c r="H16" s="14">
        <f t="shared" si="0"/>
        <v>13193772.719999999</v>
      </c>
    </row>
    <row r="18" spans="2:2" ht="12" x14ac:dyDescent="0.2">
      <c r="B18" s="51" t="s">
        <v>143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showGridLines="0" zoomScaleNormal="100" workbookViewId="0">
      <selection sqref="A1:H1"/>
    </sheetView>
  </sheetViews>
  <sheetFormatPr baseColWidth="10" defaultColWidth="12" defaultRowHeight="11.25" x14ac:dyDescent="0.2"/>
  <cols>
    <col min="1" max="1" width="2.83203125" style="1" customWidth="1"/>
    <col min="2" max="2" width="51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75" t="s">
        <v>146</v>
      </c>
      <c r="B1" s="76"/>
      <c r="C1" s="76"/>
      <c r="D1" s="76"/>
      <c r="E1" s="76"/>
      <c r="F1" s="76"/>
      <c r="G1" s="76"/>
      <c r="H1" s="77"/>
    </row>
    <row r="2" spans="1:8" x14ac:dyDescent="0.2">
      <c r="B2" s="24"/>
      <c r="C2" s="24"/>
      <c r="D2" s="24"/>
      <c r="E2" s="24"/>
      <c r="F2" s="24"/>
      <c r="G2" s="24"/>
      <c r="H2" s="24"/>
    </row>
    <row r="3" spans="1:8" x14ac:dyDescent="0.2">
      <c r="A3" s="83" t="s">
        <v>54</v>
      </c>
      <c r="B3" s="84"/>
      <c r="C3" s="78" t="s">
        <v>60</v>
      </c>
      <c r="D3" s="79"/>
      <c r="E3" s="79"/>
      <c r="F3" s="79"/>
      <c r="G3" s="80"/>
      <c r="H3" s="81" t="s">
        <v>59</v>
      </c>
    </row>
    <row r="4" spans="1:8" ht="24.95" customHeight="1" x14ac:dyDescent="0.2">
      <c r="A4" s="85"/>
      <c r="B4" s="86"/>
      <c r="C4" s="49" t="s">
        <v>55</v>
      </c>
      <c r="D4" s="49" t="s">
        <v>125</v>
      </c>
      <c r="E4" s="49" t="s">
        <v>56</v>
      </c>
      <c r="F4" s="49" t="s">
        <v>57</v>
      </c>
      <c r="G4" s="49" t="s">
        <v>58</v>
      </c>
      <c r="H4" s="82"/>
    </row>
    <row r="5" spans="1:8" x14ac:dyDescent="0.2">
      <c r="A5" s="87"/>
      <c r="B5" s="88"/>
      <c r="C5" s="50">
        <v>1</v>
      </c>
      <c r="D5" s="50">
        <v>2</v>
      </c>
      <c r="E5" s="50" t="s">
        <v>126</v>
      </c>
      <c r="F5" s="50">
        <v>4</v>
      </c>
      <c r="G5" s="50">
        <v>5</v>
      </c>
      <c r="H5" s="50" t="s">
        <v>127</v>
      </c>
    </row>
    <row r="6" spans="1:8" x14ac:dyDescent="0.2">
      <c r="A6" s="25"/>
      <c r="B6" s="21"/>
      <c r="C6" s="33"/>
      <c r="D6" s="33"/>
      <c r="E6" s="33"/>
      <c r="F6" s="33"/>
      <c r="G6" s="33"/>
      <c r="H6" s="33"/>
    </row>
    <row r="7" spans="1:8" x14ac:dyDescent="0.2">
      <c r="A7" s="4" t="s">
        <v>128</v>
      </c>
      <c r="B7" s="19"/>
      <c r="C7" s="12">
        <v>647857.77</v>
      </c>
      <c r="D7" s="73">
        <v>-11370</v>
      </c>
      <c r="E7" s="12">
        <f>C7+D7</f>
        <v>636487.77</v>
      </c>
      <c r="F7" s="74">
        <v>368274.29</v>
      </c>
      <c r="G7" s="74">
        <v>368274.29</v>
      </c>
      <c r="H7" s="12">
        <f>E7-F7</f>
        <v>268213.48000000004</v>
      </c>
    </row>
    <row r="8" spans="1:8" x14ac:dyDescent="0.2">
      <c r="A8" s="4" t="s">
        <v>129</v>
      </c>
      <c r="B8" s="19"/>
      <c r="C8" s="12">
        <v>1436819.12</v>
      </c>
      <c r="D8" s="73">
        <v>-269652.34000000003</v>
      </c>
      <c r="E8" s="12">
        <f t="shared" ref="E8:E13" si="0">C8+D8</f>
        <v>1167166.78</v>
      </c>
      <c r="F8" s="74">
        <v>735300.23</v>
      </c>
      <c r="G8" s="74">
        <v>735300.23</v>
      </c>
      <c r="H8" s="12">
        <f t="shared" ref="H8:H13" si="1">E8-F8</f>
        <v>431866.55000000005</v>
      </c>
    </row>
    <row r="9" spans="1:8" x14ac:dyDescent="0.2">
      <c r="A9" s="4" t="s">
        <v>130</v>
      </c>
      <c r="B9" s="19"/>
      <c r="C9" s="12">
        <v>1570559.37</v>
      </c>
      <c r="D9" s="73">
        <v>-165250.20000000001</v>
      </c>
      <c r="E9" s="12">
        <f t="shared" si="0"/>
        <v>1405309.1700000002</v>
      </c>
      <c r="F9" s="74">
        <v>927190.31</v>
      </c>
      <c r="G9" s="74">
        <v>927190.31</v>
      </c>
      <c r="H9" s="12">
        <f t="shared" si="1"/>
        <v>478118.8600000001</v>
      </c>
    </row>
    <row r="10" spans="1:8" x14ac:dyDescent="0.2">
      <c r="A10" s="4" t="s">
        <v>131</v>
      </c>
      <c r="B10" s="19"/>
      <c r="C10" s="12">
        <v>558027.24</v>
      </c>
      <c r="D10" s="73">
        <v>93203.35</v>
      </c>
      <c r="E10" s="12">
        <f t="shared" si="0"/>
        <v>651230.59</v>
      </c>
      <c r="F10" s="74">
        <v>354410.48</v>
      </c>
      <c r="G10" s="74">
        <v>354410.48</v>
      </c>
      <c r="H10" s="12">
        <f t="shared" si="1"/>
        <v>296820.11</v>
      </c>
    </row>
    <row r="11" spans="1:8" x14ac:dyDescent="0.2">
      <c r="A11" s="4" t="s">
        <v>132</v>
      </c>
      <c r="B11" s="19"/>
      <c r="C11" s="12">
        <v>294013.62</v>
      </c>
      <c r="D11" s="73">
        <v>0</v>
      </c>
      <c r="E11" s="12">
        <f t="shared" si="0"/>
        <v>294013.62</v>
      </c>
      <c r="F11" s="74">
        <v>181778.71</v>
      </c>
      <c r="G11" s="74">
        <v>181778.71</v>
      </c>
      <c r="H11" s="12">
        <f t="shared" si="1"/>
        <v>112234.91</v>
      </c>
    </row>
    <row r="12" spans="1:8" x14ac:dyDescent="0.2">
      <c r="A12" s="4" t="s">
        <v>133</v>
      </c>
      <c r="B12" s="19"/>
      <c r="C12" s="12">
        <v>1233675.8</v>
      </c>
      <c r="D12" s="73">
        <v>-65980.009999999995</v>
      </c>
      <c r="E12" s="12">
        <f t="shared" si="0"/>
        <v>1167695.79</v>
      </c>
      <c r="F12" s="74">
        <v>774279.09</v>
      </c>
      <c r="G12" s="74">
        <v>774279.09</v>
      </c>
      <c r="H12" s="12">
        <f t="shared" si="1"/>
        <v>393416.70000000007</v>
      </c>
    </row>
    <row r="13" spans="1:8" x14ac:dyDescent="0.2">
      <c r="A13" s="4" t="s">
        <v>134</v>
      </c>
      <c r="B13" s="19"/>
      <c r="C13" s="12">
        <v>863660</v>
      </c>
      <c r="D13" s="73">
        <v>-70.489999999999995</v>
      </c>
      <c r="E13" s="12">
        <f t="shared" si="0"/>
        <v>863589.51</v>
      </c>
      <c r="F13" s="74">
        <v>558595.83999999997</v>
      </c>
      <c r="G13" s="74">
        <v>558595.83999999997</v>
      </c>
      <c r="H13" s="12">
        <f t="shared" si="1"/>
        <v>304993.67000000004</v>
      </c>
    </row>
    <row r="14" spans="1:8" x14ac:dyDescent="0.2">
      <c r="A14" s="4" t="s">
        <v>135</v>
      </c>
      <c r="B14" s="19"/>
      <c r="C14" s="12">
        <v>1228454.6299999999</v>
      </c>
      <c r="D14" s="73">
        <v>156442.07999999999</v>
      </c>
      <c r="E14" s="12">
        <f t="shared" ref="E14" si="2">C14+D14</f>
        <v>1384896.71</v>
      </c>
      <c r="F14" s="74">
        <v>820576.94</v>
      </c>
      <c r="G14" s="74">
        <v>820576.94</v>
      </c>
      <c r="H14" s="12">
        <f t="shared" ref="H14" si="3">E14-F14</f>
        <v>564319.77</v>
      </c>
    </row>
    <row r="15" spans="1:8" x14ac:dyDescent="0.2">
      <c r="A15" s="4" t="s">
        <v>136</v>
      </c>
      <c r="B15" s="19"/>
      <c r="C15" s="12">
        <v>2201129.3199999998</v>
      </c>
      <c r="D15" s="73">
        <v>188286.51</v>
      </c>
      <c r="E15" s="12">
        <f t="shared" ref="E15" si="4">C15+D15</f>
        <v>2389415.83</v>
      </c>
      <c r="F15" s="74">
        <v>1443317.15</v>
      </c>
      <c r="G15" s="74">
        <v>1443317.15</v>
      </c>
      <c r="H15" s="12">
        <f t="shared" ref="H15" si="5">E15-F15</f>
        <v>946098.68000000017</v>
      </c>
    </row>
    <row r="16" spans="1:8" x14ac:dyDescent="0.2">
      <c r="A16" s="4" t="s">
        <v>137</v>
      </c>
      <c r="B16" s="19"/>
      <c r="C16" s="12">
        <v>280013.62</v>
      </c>
      <c r="D16" s="73">
        <v>1000</v>
      </c>
      <c r="E16" s="12">
        <f t="shared" ref="E16" si="6">C16+D16</f>
        <v>281013.62</v>
      </c>
      <c r="F16" s="74">
        <v>177867.64</v>
      </c>
      <c r="G16" s="74">
        <v>177867.64</v>
      </c>
      <c r="H16" s="12">
        <f t="shared" ref="H16" si="7">E16-F16</f>
        <v>103145.97999999998</v>
      </c>
    </row>
    <row r="17" spans="1:8" x14ac:dyDescent="0.2">
      <c r="A17" s="4" t="s">
        <v>138</v>
      </c>
      <c r="B17" s="19"/>
      <c r="C17" s="12">
        <v>100078.16</v>
      </c>
      <c r="D17" s="73">
        <v>0</v>
      </c>
      <c r="E17" s="12">
        <f t="shared" ref="E17" si="8">C17+D17</f>
        <v>100078.16</v>
      </c>
      <c r="F17" s="74">
        <v>64619.88</v>
      </c>
      <c r="G17" s="74">
        <v>64619.88</v>
      </c>
      <c r="H17" s="12">
        <f t="shared" ref="H17" si="9">E17-F17</f>
        <v>35458.280000000006</v>
      </c>
    </row>
    <row r="18" spans="1:8" x14ac:dyDescent="0.2">
      <c r="A18" s="4" t="s">
        <v>139</v>
      </c>
      <c r="B18" s="19"/>
      <c r="C18" s="12">
        <v>2197637.0499999998</v>
      </c>
      <c r="D18" s="73">
        <v>-196795.6</v>
      </c>
      <c r="E18" s="12">
        <f t="shared" ref="E18" si="10">C18+D18</f>
        <v>2000841.4499999997</v>
      </c>
      <c r="F18" s="74">
        <v>1035475.21</v>
      </c>
      <c r="G18" s="74">
        <v>1035475.21</v>
      </c>
      <c r="H18" s="12">
        <f t="shared" ref="H18" si="11">E18-F18</f>
        <v>965366.23999999976</v>
      </c>
    </row>
    <row r="19" spans="1:8" x14ac:dyDescent="0.2">
      <c r="A19" s="4" t="s">
        <v>140</v>
      </c>
      <c r="B19" s="19"/>
      <c r="C19" s="12">
        <v>4307458.55</v>
      </c>
      <c r="D19" s="73">
        <v>2490592.2599999998</v>
      </c>
      <c r="E19" s="12">
        <f t="shared" ref="E19" si="12">C19+D19</f>
        <v>6798050.8099999996</v>
      </c>
      <c r="F19" s="74">
        <v>2318012.0499999998</v>
      </c>
      <c r="G19" s="74">
        <v>2318012.0499999998</v>
      </c>
      <c r="H19" s="12">
        <f t="shared" ref="H19" si="13">E19-F19</f>
        <v>4480038.76</v>
      </c>
    </row>
    <row r="20" spans="1:8" x14ac:dyDescent="0.2">
      <c r="A20" s="4" t="s">
        <v>141</v>
      </c>
      <c r="B20" s="19"/>
      <c r="C20" s="12">
        <v>333674.84000000003</v>
      </c>
      <c r="D20" s="73">
        <v>102198.7</v>
      </c>
      <c r="E20" s="12">
        <f t="shared" ref="E20" si="14">C20+D20</f>
        <v>435873.54000000004</v>
      </c>
      <c r="F20" s="74">
        <v>266559.51</v>
      </c>
      <c r="G20" s="74">
        <v>266559.51</v>
      </c>
      <c r="H20" s="12">
        <f t="shared" ref="H20" si="15">E20-F20</f>
        <v>169314.03000000003</v>
      </c>
    </row>
    <row r="21" spans="1:8" x14ac:dyDescent="0.2">
      <c r="A21" s="4" t="s">
        <v>142</v>
      </c>
      <c r="B21" s="19"/>
      <c r="C21" s="12">
        <v>503874.24</v>
      </c>
      <c r="D21" s="73">
        <v>14000</v>
      </c>
      <c r="E21" s="12">
        <f t="shared" ref="E21" si="16">C21+D21</f>
        <v>517874.24</v>
      </c>
      <c r="F21" s="74">
        <v>350586.88</v>
      </c>
      <c r="G21" s="74">
        <v>350586.88</v>
      </c>
      <c r="H21" s="12">
        <f t="shared" ref="H21" si="17">E21-F21</f>
        <v>167287.35999999999</v>
      </c>
    </row>
    <row r="22" spans="1:8" x14ac:dyDescent="0.2">
      <c r="A22" s="4"/>
      <c r="B22" s="19"/>
      <c r="C22" s="12"/>
      <c r="D22" s="12"/>
      <c r="E22" s="12"/>
      <c r="F22" s="12"/>
      <c r="G22" s="12"/>
      <c r="H22" s="12"/>
    </row>
    <row r="23" spans="1:8" x14ac:dyDescent="0.2">
      <c r="A23" s="4"/>
      <c r="B23" s="22"/>
      <c r="C23" s="13"/>
      <c r="D23" s="13"/>
      <c r="E23" s="13"/>
      <c r="F23" s="13"/>
      <c r="G23" s="13"/>
      <c r="H23" s="13"/>
    </row>
    <row r="24" spans="1:8" x14ac:dyDescent="0.2">
      <c r="A24" s="23"/>
      <c r="B24" s="44" t="s">
        <v>53</v>
      </c>
      <c r="C24" s="20">
        <f t="shared" ref="C24:H24" si="18">SUM(C7:C23)</f>
        <v>17756933.329999998</v>
      </c>
      <c r="D24" s="20">
        <f t="shared" si="18"/>
        <v>2336604.2599999998</v>
      </c>
      <c r="E24" s="20">
        <f t="shared" si="18"/>
        <v>20093537.589999996</v>
      </c>
      <c r="F24" s="20">
        <f t="shared" si="18"/>
        <v>10376844.209999999</v>
      </c>
      <c r="G24" s="20">
        <f t="shared" si="18"/>
        <v>10376844.209999999</v>
      </c>
      <c r="H24" s="20">
        <f t="shared" si="18"/>
        <v>9716693.3799999971</v>
      </c>
    </row>
    <row r="27" spans="1:8" ht="45" customHeight="1" x14ac:dyDescent="0.2">
      <c r="A27" s="75" t="s">
        <v>147</v>
      </c>
      <c r="B27" s="76"/>
      <c r="C27" s="76"/>
      <c r="D27" s="76"/>
      <c r="E27" s="76"/>
      <c r="F27" s="76"/>
      <c r="G27" s="76"/>
      <c r="H27" s="77"/>
    </row>
    <row r="29" spans="1:8" x14ac:dyDescent="0.2">
      <c r="A29" s="83" t="s">
        <v>54</v>
      </c>
      <c r="B29" s="84"/>
      <c r="C29" s="78" t="s">
        <v>60</v>
      </c>
      <c r="D29" s="79"/>
      <c r="E29" s="79"/>
      <c r="F29" s="79"/>
      <c r="G29" s="80"/>
      <c r="H29" s="81" t="s">
        <v>59</v>
      </c>
    </row>
    <row r="30" spans="1:8" ht="22.5" x14ac:dyDescent="0.2">
      <c r="A30" s="85"/>
      <c r="B30" s="86"/>
      <c r="C30" s="49" t="s">
        <v>55</v>
      </c>
      <c r="D30" s="49" t="s">
        <v>125</v>
      </c>
      <c r="E30" s="49" t="s">
        <v>56</v>
      </c>
      <c r="F30" s="49" t="s">
        <v>57</v>
      </c>
      <c r="G30" s="49" t="s">
        <v>58</v>
      </c>
      <c r="H30" s="82"/>
    </row>
    <row r="31" spans="1:8" x14ac:dyDescent="0.2">
      <c r="A31" s="87"/>
      <c r="B31" s="88"/>
      <c r="C31" s="50">
        <v>1</v>
      </c>
      <c r="D31" s="50">
        <v>2</v>
      </c>
      <c r="E31" s="50" t="s">
        <v>126</v>
      </c>
      <c r="F31" s="50">
        <v>4</v>
      </c>
      <c r="G31" s="50">
        <v>5</v>
      </c>
      <c r="H31" s="50" t="s">
        <v>127</v>
      </c>
    </row>
    <row r="32" spans="1:8" x14ac:dyDescent="0.2">
      <c r="A32" s="25"/>
      <c r="B32" s="26"/>
      <c r="C32" s="30"/>
      <c r="D32" s="30"/>
      <c r="E32" s="30"/>
      <c r="F32" s="30"/>
      <c r="G32" s="30"/>
      <c r="H32" s="30"/>
    </row>
    <row r="33" spans="1:8" x14ac:dyDescent="0.2">
      <c r="A33" s="4" t="s">
        <v>8</v>
      </c>
      <c r="B33" s="2"/>
      <c r="C33" s="31">
        <v>0</v>
      </c>
      <c r="D33" s="31">
        <v>0</v>
      </c>
      <c r="E33" s="31">
        <f>C33+D33</f>
        <v>0</v>
      </c>
      <c r="F33" s="31">
        <v>0</v>
      </c>
      <c r="G33" s="31">
        <v>0</v>
      </c>
      <c r="H33" s="31">
        <f>E33-F33</f>
        <v>0</v>
      </c>
    </row>
    <row r="34" spans="1:8" x14ac:dyDescent="0.2">
      <c r="A34" s="4" t="s">
        <v>9</v>
      </c>
      <c r="B34" s="2"/>
      <c r="C34" s="31">
        <v>0</v>
      </c>
      <c r="D34" s="31">
        <v>0</v>
      </c>
      <c r="E34" s="31">
        <f t="shared" ref="E34:E36" si="19">C34+D34</f>
        <v>0</v>
      </c>
      <c r="F34" s="31">
        <v>0</v>
      </c>
      <c r="G34" s="31">
        <v>0</v>
      </c>
      <c r="H34" s="31">
        <f t="shared" ref="H34:H36" si="20">E34-F34</f>
        <v>0</v>
      </c>
    </row>
    <row r="35" spans="1:8" x14ac:dyDescent="0.2">
      <c r="A35" s="4" t="s">
        <v>10</v>
      </c>
      <c r="B35" s="2"/>
      <c r="C35" s="31">
        <v>0</v>
      </c>
      <c r="D35" s="31">
        <v>0</v>
      </c>
      <c r="E35" s="31">
        <f t="shared" si="19"/>
        <v>0</v>
      </c>
      <c r="F35" s="31">
        <v>0</v>
      </c>
      <c r="G35" s="31">
        <v>0</v>
      </c>
      <c r="H35" s="31">
        <f t="shared" si="20"/>
        <v>0</v>
      </c>
    </row>
    <row r="36" spans="1:8" x14ac:dyDescent="0.2">
      <c r="A36" s="4" t="s">
        <v>11</v>
      </c>
      <c r="B36" s="2"/>
      <c r="C36" s="31">
        <v>0</v>
      </c>
      <c r="D36" s="31">
        <v>0</v>
      </c>
      <c r="E36" s="31">
        <f t="shared" si="19"/>
        <v>0</v>
      </c>
      <c r="F36" s="31">
        <v>0</v>
      </c>
      <c r="G36" s="31">
        <v>0</v>
      </c>
      <c r="H36" s="31">
        <f t="shared" si="20"/>
        <v>0</v>
      </c>
    </row>
    <row r="37" spans="1:8" x14ac:dyDescent="0.2">
      <c r="A37" s="4"/>
      <c r="B37" s="2"/>
      <c r="C37" s="32"/>
      <c r="D37" s="32"/>
      <c r="E37" s="32"/>
      <c r="F37" s="32"/>
      <c r="G37" s="32"/>
      <c r="H37" s="32"/>
    </row>
    <row r="38" spans="1:8" x14ac:dyDescent="0.2">
      <c r="A38" s="23"/>
      <c r="B38" s="44" t="s">
        <v>53</v>
      </c>
      <c r="C38" s="20">
        <f>SUM(C33:C37)</f>
        <v>0</v>
      </c>
      <c r="D38" s="20">
        <f>SUM(D33:D37)</f>
        <v>0</v>
      </c>
      <c r="E38" s="20">
        <f>SUM(E33:E36)</f>
        <v>0</v>
      </c>
      <c r="F38" s="20">
        <f>SUM(F33:F36)</f>
        <v>0</v>
      </c>
      <c r="G38" s="20">
        <f>SUM(G33:G36)</f>
        <v>0</v>
      </c>
      <c r="H38" s="20">
        <f>SUM(H33:H36)</f>
        <v>0</v>
      </c>
    </row>
    <row r="41" spans="1:8" ht="45" customHeight="1" x14ac:dyDescent="0.2">
      <c r="A41" s="75" t="s">
        <v>148</v>
      </c>
      <c r="B41" s="76"/>
      <c r="C41" s="76"/>
      <c r="D41" s="76"/>
      <c r="E41" s="76"/>
      <c r="F41" s="76"/>
      <c r="G41" s="76"/>
      <c r="H41" s="77"/>
    </row>
    <row r="42" spans="1:8" x14ac:dyDescent="0.2">
      <c r="A42" s="83" t="s">
        <v>54</v>
      </c>
      <c r="B42" s="84"/>
      <c r="C42" s="78" t="s">
        <v>60</v>
      </c>
      <c r="D42" s="79"/>
      <c r="E42" s="79"/>
      <c r="F42" s="79"/>
      <c r="G42" s="80"/>
      <c r="H42" s="81" t="s">
        <v>59</v>
      </c>
    </row>
    <row r="43" spans="1:8" ht="22.5" x14ac:dyDescent="0.2">
      <c r="A43" s="85"/>
      <c r="B43" s="86"/>
      <c r="C43" s="49" t="s">
        <v>55</v>
      </c>
      <c r="D43" s="49" t="s">
        <v>125</v>
      </c>
      <c r="E43" s="49" t="s">
        <v>56</v>
      </c>
      <c r="F43" s="49" t="s">
        <v>57</v>
      </c>
      <c r="G43" s="49" t="s">
        <v>58</v>
      </c>
      <c r="H43" s="82"/>
    </row>
    <row r="44" spans="1:8" x14ac:dyDescent="0.2">
      <c r="A44" s="87"/>
      <c r="B44" s="88"/>
      <c r="C44" s="50">
        <v>1</v>
      </c>
      <c r="D44" s="50">
        <v>2</v>
      </c>
      <c r="E44" s="50" t="s">
        <v>126</v>
      </c>
      <c r="F44" s="50">
        <v>4</v>
      </c>
      <c r="G44" s="50">
        <v>5</v>
      </c>
      <c r="H44" s="50" t="s">
        <v>127</v>
      </c>
    </row>
    <row r="45" spans="1:8" x14ac:dyDescent="0.2">
      <c r="A45" s="25"/>
      <c r="B45" s="26"/>
      <c r="C45" s="30"/>
      <c r="D45" s="30"/>
      <c r="E45" s="30"/>
      <c r="F45" s="30"/>
      <c r="G45" s="30"/>
      <c r="H45" s="30"/>
    </row>
    <row r="46" spans="1:8" ht="22.5" x14ac:dyDescent="0.2">
      <c r="A46" s="4"/>
      <c r="B46" s="28" t="s">
        <v>13</v>
      </c>
      <c r="C46" s="53">
        <v>17756933.329999998</v>
      </c>
      <c r="D46" s="53">
        <v>2336604.2599999998</v>
      </c>
      <c r="E46" s="53">
        <f>C46+D46</f>
        <v>20093537.589999996</v>
      </c>
      <c r="F46" s="53">
        <v>10376844.210000001</v>
      </c>
      <c r="G46" s="53">
        <v>10376844.210000001</v>
      </c>
      <c r="H46" s="53">
        <f>E46-F46</f>
        <v>9716693.3799999952</v>
      </c>
    </row>
    <row r="47" spans="1:8" x14ac:dyDescent="0.2">
      <c r="A47" s="4"/>
      <c r="B47" s="28"/>
      <c r="C47" s="31"/>
      <c r="D47" s="31"/>
      <c r="E47" s="31"/>
      <c r="F47" s="31"/>
      <c r="G47" s="31"/>
      <c r="H47" s="31"/>
    </row>
    <row r="48" spans="1:8" x14ac:dyDescent="0.2">
      <c r="A48" s="4"/>
      <c r="B48" s="28" t="s">
        <v>12</v>
      </c>
      <c r="C48" s="31">
        <v>0</v>
      </c>
      <c r="D48" s="31">
        <v>0</v>
      </c>
      <c r="E48" s="31">
        <f>C48+D48</f>
        <v>0</v>
      </c>
      <c r="F48" s="31">
        <v>0</v>
      </c>
      <c r="G48" s="31">
        <v>0</v>
      </c>
      <c r="H48" s="31">
        <f>E48-F48</f>
        <v>0</v>
      </c>
    </row>
    <row r="49" spans="1:8" x14ac:dyDescent="0.2">
      <c r="A49" s="4"/>
      <c r="B49" s="28"/>
      <c r="C49" s="31"/>
      <c r="D49" s="31"/>
      <c r="E49" s="31"/>
      <c r="F49" s="31"/>
      <c r="G49" s="31"/>
      <c r="H49" s="31"/>
    </row>
    <row r="50" spans="1:8" ht="22.5" x14ac:dyDescent="0.2">
      <c r="A50" s="4"/>
      <c r="B50" s="28" t="s">
        <v>14</v>
      </c>
      <c r="C50" s="31">
        <v>0</v>
      </c>
      <c r="D50" s="31">
        <v>0</v>
      </c>
      <c r="E50" s="31">
        <f>C50+D50</f>
        <v>0</v>
      </c>
      <c r="F50" s="31">
        <v>0</v>
      </c>
      <c r="G50" s="31">
        <v>0</v>
      </c>
      <c r="H50" s="31">
        <f>E50-F50</f>
        <v>0</v>
      </c>
    </row>
    <row r="51" spans="1:8" x14ac:dyDescent="0.2">
      <c r="A51" s="4"/>
      <c r="B51" s="28"/>
      <c r="C51" s="31"/>
      <c r="D51" s="31"/>
      <c r="E51" s="31"/>
      <c r="F51" s="31"/>
      <c r="G51" s="31"/>
      <c r="H51" s="31"/>
    </row>
    <row r="52" spans="1:8" ht="22.5" x14ac:dyDescent="0.2">
      <c r="A52" s="4"/>
      <c r="B52" s="28" t="s">
        <v>26</v>
      </c>
      <c r="C52" s="31">
        <v>0</v>
      </c>
      <c r="D52" s="31">
        <v>0</v>
      </c>
      <c r="E52" s="31">
        <f>C52+D52</f>
        <v>0</v>
      </c>
      <c r="F52" s="31">
        <v>0</v>
      </c>
      <c r="G52" s="31">
        <v>0</v>
      </c>
      <c r="H52" s="31">
        <f>E52-F52</f>
        <v>0</v>
      </c>
    </row>
    <row r="53" spans="1:8" x14ac:dyDescent="0.2">
      <c r="A53" s="4"/>
      <c r="B53" s="28"/>
      <c r="C53" s="31"/>
      <c r="D53" s="31"/>
      <c r="E53" s="31"/>
      <c r="F53" s="31"/>
      <c r="G53" s="31"/>
      <c r="H53" s="31"/>
    </row>
    <row r="54" spans="1:8" ht="22.5" x14ac:dyDescent="0.2">
      <c r="A54" s="4"/>
      <c r="B54" s="28" t="s">
        <v>27</v>
      </c>
      <c r="C54" s="31">
        <v>0</v>
      </c>
      <c r="D54" s="31">
        <v>0</v>
      </c>
      <c r="E54" s="31">
        <f>C54+D54</f>
        <v>0</v>
      </c>
      <c r="F54" s="31">
        <v>0</v>
      </c>
      <c r="G54" s="31">
        <v>0</v>
      </c>
      <c r="H54" s="31">
        <f>E54-F54</f>
        <v>0</v>
      </c>
    </row>
    <row r="55" spans="1:8" x14ac:dyDescent="0.2">
      <c r="A55" s="4"/>
      <c r="B55" s="28"/>
      <c r="C55" s="31"/>
      <c r="D55" s="31"/>
      <c r="E55" s="31"/>
      <c r="F55" s="31"/>
      <c r="G55" s="31"/>
      <c r="H55" s="31"/>
    </row>
    <row r="56" spans="1:8" ht="22.5" x14ac:dyDescent="0.2">
      <c r="A56" s="4"/>
      <c r="B56" s="28" t="s">
        <v>34</v>
      </c>
      <c r="C56" s="31">
        <v>0</v>
      </c>
      <c r="D56" s="31">
        <v>0</v>
      </c>
      <c r="E56" s="31">
        <f>C56+D56</f>
        <v>0</v>
      </c>
      <c r="F56" s="31">
        <v>0</v>
      </c>
      <c r="G56" s="31">
        <v>0</v>
      </c>
      <c r="H56" s="31">
        <f>E56-F56</f>
        <v>0</v>
      </c>
    </row>
    <row r="57" spans="1:8" x14ac:dyDescent="0.2">
      <c r="A57" s="4"/>
      <c r="B57" s="28"/>
      <c r="C57" s="31"/>
      <c r="D57" s="31"/>
      <c r="E57" s="31"/>
      <c r="F57" s="31"/>
      <c r="G57" s="31"/>
      <c r="H57" s="31"/>
    </row>
    <row r="58" spans="1:8" ht="22.5" x14ac:dyDescent="0.2">
      <c r="A58" s="4"/>
      <c r="B58" s="28" t="s">
        <v>15</v>
      </c>
      <c r="C58" s="31">
        <v>0</v>
      </c>
      <c r="D58" s="31">
        <v>0</v>
      </c>
      <c r="E58" s="31">
        <f>C58+D58</f>
        <v>0</v>
      </c>
      <c r="F58" s="31">
        <v>0</v>
      </c>
      <c r="G58" s="31">
        <v>0</v>
      </c>
      <c r="H58" s="31">
        <f>E58-F58</f>
        <v>0</v>
      </c>
    </row>
    <row r="59" spans="1:8" x14ac:dyDescent="0.2">
      <c r="A59" s="27"/>
      <c r="B59" s="29"/>
      <c r="C59" s="32"/>
      <c r="D59" s="32"/>
      <c r="E59" s="32"/>
      <c r="F59" s="32"/>
      <c r="G59" s="32"/>
      <c r="H59" s="32"/>
    </row>
    <row r="60" spans="1:8" x14ac:dyDescent="0.2">
      <c r="A60" s="23"/>
      <c r="B60" s="44" t="s">
        <v>53</v>
      </c>
      <c r="C60" s="20">
        <f t="shared" ref="C60:H60" si="21">SUM(C46:C58)</f>
        <v>17756933.329999998</v>
      </c>
      <c r="D60" s="20">
        <f t="shared" si="21"/>
        <v>2336604.2599999998</v>
      </c>
      <c r="E60" s="20">
        <f t="shared" si="21"/>
        <v>20093537.589999996</v>
      </c>
      <c r="F60" s="20">
        <f t="shared" si="21"/>
        <v>10376844.210000001</v>
      </c>
      <c r="G60" s="20">
        <f t="shared" si="21"/>
        <v>10376844.210000001</v>
      </c>
      <c r="H60" s="20">
        <f t="shared" si="21"/>
        <v>9716693.3799999952</v>
      </c>
    </row>
    <row r="62" spans="1:8" ht="12" x14ac:dyDescent="0.2">
      <c r="A62" s="51" t="s">
        <v>143</v>
      </c>
    </row>
  </sheetData>
  <sheetProtection formatCells="0" formatColumns="0" formatRows="0" insertRows="0" deleteRows="0" autoFilter="0"/>
  <mergeCells count="12">
    <mergeCell ref="A41:H41"/>
    <mergeCell ref="A42:B44"/>
    <mergeCell ref="C42:G42"/>
    <mergeCell ref="H42:H43"/>
    <mergeCell ref="C29:G29"/>
    <mergeCell ref="H29:H30"/>
    <mergeCell ref="A1:H1"/>
    <mergeCell ref="A3:B5"/>
    <mergeCell ref="A27:H27"/>
    <mergeCell ref="A29:B31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scale="90" fitToHeight="0" orientation="landscape" r:id="rId1"/>
  <rowBreaks count="1" manualBreakCount="1">
    <brk id="3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zoomScaleNormal="100" workbookViewId="0">
      <selection sqref="A1:H1"/>
    </sheetView>
  </sheetViews>
  <sheetFormatPr baseColWidth="10" defaultColWidth="12" defaultRowHeight="11.25" x14ac:dyDescent="0.2"/>
  <cols>
    <col min="1" max="1" width="4.83203125" style="3" customWidth="1"/>
    <col min="2" max="2" width="55.83203125" style="3" customWidth="1"/>
    <col min="3" max="8" width="13.83203125" style="3" customWidth="1"/>
    <col min="9" max="16384" width="12" style="3"/>
  </cols>
  <sheetData>
    <row r="1" spans="1:8" ht="50.1" customHeight="1" x14ac:dyDescent="0.2">
      <c r="A1" s="75" t="s">
        <v>149</v>
      </c>
      <c r="B1" s="76"/>
      <c r="C1" s="76"/>
      <c r="D1" s="76"/>
      <c r="E1" s="76"/>
      <c r="F1" s="76"/>
      <c r="G1" s="76"/>
      <c r="H1" s="77"/>
    </row>
    <row r="2" spans="1:8" x14ac:dyDescent="0.2">
      <c r="A2" s="83" t="s">
        <v>54</v>
      </c>
      <c r="B2" s="84"/>
      <c r="C2" s="78" t="s">
        <v>60</v>
      </c>
      <c r="D2" s="79"/>
      <c r="E2" s="79"/>
      <c r="F2" s="79"/>
      <c r="G2" s="80"/>
      <c r="H2" s="81" t="s">
        <v>59</v>
      </c>
    </row>
    <row r="3" spans="1:8" ht="24.95" customHeight="1" x14ac:dyDescent="0.2">
      <c r="A3" s="85"/>
      <c r="B3" s="86"/>
      <c r="C3" s="49" t="s">
        <v>55</v>
      </c>
      <c r="D3" s="49" t="s">
        <v>125</v>
      </c>
      <c r="E3" s="49" t="s">
        <v>56</v>
      </c>
      <c r="F3" s="49" t="s">
        <v>57</v>
      </c>
      <c r="G3" s="49" t="s">
        <v>58</v>
      </c>
      <c r="H3" s="82"/>
    </row>
    <row r="4" spans="1:8" x14ac:dyDescent="0.2">
      <c r="A4" s="87"/>
      <c r="B4" s="88"/>
      <c r="C4" s="50">
        <v>1</v>
      </c>
      <c r="D4" s="50">
        <v>2</v>
      </c>
      <c r="E4" s="50" t="s">
        <v>126</v>
      </c>
      <c r="F4" s="50">
        <v>4</v>
      </c>
      <c r="G4" s="50">
        <v>5</v>
      </c>
      <c r="H4" s="50" t="s">
        <v>127</v>
      </c>
    </row>
    <row r="5" spans="1:8" x14ac:dyDescent="0.2">
      <c r="A5" s="41"/>
      <c r="B5" s="42"/>
      <c r="C5" s="11"/>
      <c r="D5" s="11"/>
      <c r="E5" s="11"/>
      <c r="F5" s="11"/>
      <c r="G5" s="11"/>
      <c r="H5" s="11"/>
    </row>
    <row r="6" spans="1:8" x14ac:dyDescent="0.2">
      <c r="A6" s="38" t="s">
        <v>16</v>
      </c>
      <c r="B6" s="36"/>
      <c r="C6" s="12">
        <f t="shared" ref="C6:H6" si="0">SUM(C7:C14)</f>
        <v>6938848.5999999996</v>
      </c>
      <c r="D6" s="12">
        <f t="shared" si="0"/>
        <v>2520983.86</v>
      </c>
      <c r="E6" s="12">
        <f t="shared" si="0"/>
        <v>9459832.459999999</v>
      </c>
      <c r="F6" s="12">
        <f t="shared" si="0"/>
        <v>2517093.66</v>
      </c>
      <c r="G6" s="12">
        <f t="shared" si="0"/>
        <v>2517093.66</v>
      </c>
      <c r="H6" s="12">
        <f t="shared" si="0"/>
        <v>6942738.7999999998</v>
      </c>
    </row>
    <row r="7" spans="1:8" x14ac:dyDescent="0.2">
      <c r="A7" s="35"/>
      <c r="B7" s="39" t="s">
        <v>42</v>
      </c>
      <c r="C7" s="12">
        <v>0</v>
      </c>
      <c r="D7" s="58">
        <v>0</v>
      </c>
      <c r="E7" s="12">
        <f>C7+D7</f>
        <v>0</v>
      </c>
      <c r="F7" s="59">
        <v>0</v>
      </c>
      <c r="G7" s="59">
        <v>0</v>
      </c>
      <c r="H7" s="12">
        <f>E7-F7</f>
        <v>0</v>
      </c>
    </row>
    <row r="8" spans="1:8" x14ac:dyDescent="0.2">
      <c r="A8" s="35"/>
      <c r="B8" s="39" t="s">
        <v>17</v>
      </c>
      <c r="C8" s="12">
        <v>0</v>
      </c>
      <c r="D8" s="58">
        <v>0</v>
      </c>
      <c r="E8" s="12">
        <f t="shared" ref="E8:E14" si="1">C8+D8</f>
        <v>0</v>
      </c>
      <c r="F8" s="59">
        <v>0</v>
      </c>
      <c r="G8" s="59">
        <v>0</v>
      </c>
      <c r="H8" s="12">
        <f t="shared" ref="H8:H14" si="2">E8-F8</f>
        <v>0</v>
      </c>
    </row>
    <row r="9" spans="1:8" x14ac:dyDescent="0.2">
      <c r="A9" s="35"/>
      <c r="B9" s="39" t="s">
        <v>43</v>
      </c>
      <c r="C9" s="12">
        <v>4307458.55</v>
      </c>
      <c r="D9" s="58">
        <v>2681202.2999999998</v>
      </c>
      <c r="E9" s="12">
        <f t="shared" si="1"/>
        <v>6988660.8499999996</v>
      </c>
      <c r="F9" s="59">
        <v>1595867.05</v>
      </c>
      <c r="G9" s="59">
        <v>1595867.05</v>
      </c>
      <c r="H9" s="12">
        <f t="shared" si="2"/>
        <v>5392793.7999999998</v>
      </c>
    </row>
    <row r="10" spans="1:8" x14ac:dyDescent="0.2">
      <c r="A10" s="35"/>
      <c r="B10" s="39" t="s">
        <v>3</v>
      </c>
      <c r="C10" s="12">
        <v>0</v>
      </c>
      <c r="D10" s="58">
        <v>0</v>
      </c>
      <c r="E10" s="12">
        <f t="shared" si="1"/>
        <v>0</v>
      </c>
      <c r="F10" s="59">
        <v>0</v>
      </c>
      <c r="G10" s="59">
        <v>0</v>
      </c>
      <c r="H10" s="12">
        <f t="shared" si="2"/>
        <v>0</v>
      </c>
    </row>
    <row r="11" spans="1:8" x14ac:dyDescent="0.2">
      <c r="A11" s="35"/>
      <c r="B11" s="39" t="s">
        <v>23</v>
      </c>
      <c r="C11" s="12">
        <v>2197637.0499999998</v>
      </c>
      <c r="D11" s="58">
        <v>-210103.6</v>
      </c>
      <c r="E11" s="12">
        <f t="shared" si="1"/>
        <v>1987533.4499999997</v>
      </c>
      <c r="F11" s="59">
        <v>696714.93</v>
      </c>
      <c r="G11" s="59">
        <v>696714.93</v>
      </c>
      <c r="H11" s="12">
        <f t="shared" si="2"/>
        <v>1290818.5199999996</v>
      </c>
    </row>
    <row r="12" spans="1:8" x14ac:dyDescent="0.2">
      <c r="A12" s="35"/>
      <c r="B12" s="39" t="s">
        <v>18</v>
      </c>
      <c r="C12" s="12">
        <v>0</v>
      </c>
      <c r="D12" s="58">
        <v>0</v>
      </c>
      <c r="E12" s="12">
        <f t="shared" si="1"/>
        <v>0</v>
      </c>
      <c r="F12" s="59">
        <v>0</v>
      </c>
      <c r="G12" s="59">
        <v>0</v>
      </c>
      <c r="H12" s="12">
        <f t="shared" si="2"/>
        <v>0</v>
      </c>
    </row>
    <row r="13" spans="1:8" x14ac:dyDescent="0.2">
      <c r="A13" s="35"/>
      <c r="B13" s="39" t="s">
        <v>44</v>
      </c>
      <c r="C13" s="12">
        <v>0</v>
      </c>
      <c r="D13" s="58">
        <v>0</v>
      </c>
      <c r="E13" s="12">
        <f t="shared" si="1"/>
        <v>0</v>
      </c>
      <c r="F13" s="59">
        <v>0</v>
      </c>
      <c r="G13" s="59">
        <v>0</v>
      </c>
      <c r="H13" s="12">
        <f t="shared" si="2"/>
        <v>0</v>
      </c>
    </row>
    <row r="14" spans="1:8" x14ac:dyDescent="0.2">
      <c r="A14" s="35"/>
      <c r="B14" s="39" t="s">
        <v>19</v>
      </c>
      <c r="C14" s="12">
        <v>433753</v>
      </c>
      <c r="D14" s="58">
        <v>49885.16</v>
      </c>
      <c r="E14" s="12">
        <f t="shared" si="1"/>
        <v>483638.16000000003</v>
      </c>
      <c r="F14" s="59">
        <v>224511.68</v>
      </c>
      <c r="G14" s="59">
        <v>224511.68</v>
      </c>
      <c r="H14" s="12">
        <f t="shared" si="2"/>
        <v>259126.48000000004</v>
      </c>
    </row>
    <row r="15" spans="1:8" x14ac:dyDescent="0.2">
      <c r="A15" s="37"/>
      <c r="B15" s="39"/>
      <c r="C15" s="12"/>
      <c r="D15" s="12"/>
      <c r="E15" s="12"/>
      <c r="F15" s="12"/>
      <c r="G15" s="12"/>
      <c r="H15" s="12"/>
    </row>
    <row r="16" spans="1:8" x14ac:dyDescent="0.2">
      <c r="A16" s="38" t="s">
        <v>20</v>
      </c>
      <c r="B16" s="40"/>
      <c r="C16" s="12">
        <f t="shared" ref="C16:H16" si="3">SUM(C17:C23)</f>
        <v>10818084.73</v>
      </c>
      <c r="D16" s="12">
        <f t="shared" si="3"/>
        <v>37958.61</v>
      </c>
      <c r="E16" s="12">
        <f t="shared" si="3"/>
        <v>10856043.34</v>
      </c>
      <c r="F16" s="12">
        <f t="shared" si="3"/>
        <v>4382671.21</v>
      </c>
      <c r="G16" s="12">
        <f t="shared" si="3"/>
        <v>4382671.21</v>
      </c>
      <c r="H16" s="12">
        <f t="shared" si="3"/>
        <v>6473372.1299999999</v>
      </c>
    </row>
    <row r="17" spans="1:8" x14ac:dyDescent="0.2">
      <c r="A17" s="35"/>
      <c r="B17" s="39" t="s">
        <v>45</v>
      </c>
      <c r="C17" s="12">
        <v>0</v>
      </c>
      <c r="D17" s="60">
        <v>0</v>
      </c>
      <c r="E17" s="12">
        <f>C17+D17</f>
        <v>0</v>
      </c>
      <c r="F17" s="61">
        <v>0</v>
      </c>
      <c r="G17" s="61">
        <v>0</v>
      </c>
      <c r="H17" s="12">
        <f t="shared" ref="H17:H23" si="4">E17-F17</f>
        <v>0</v>
      </c>
    </row>
    <row r="18" spans="1:8" x14ac:dyDescent="0.2">
      <c r="A18" s="35"/>
      <c r="B18" s="39" t="s">
        <v>28</v>
      </c>
      <c r="C18" s="12">
        <v>0</v>
      </c>
      <c r="D18" s="60">
        <v>0</v>
      </c>
      <c r="E18" s="12">
        <f t="shared" ref="E18:E23" si="5">C18+D18</f>
        <v>0</v>
      </c>
      <c r="F18" s="61">
        <v>0</v>
      </c>
      <c r="G18" s="61">
        <v>0</v>
      </c>
      <c r="H18" s="12">
        <f t="shared" si="4"/>
        <v>0</v>
      </c>
    </row>
    <row r="19" spans="1:8" x14ac:dyDescent="0.2">
      <c r="A19" s="35"/>
      <c r="B19" s="39" t="s">
        <v>21</v>
      </c>
      <c r="C19" s="12">
        <v>2201129.3199999998</v>
      </c>
      <c r="D19" s="60">
        <v>214786.51</v>
      </c>
      <c r="E19" s="12">
        <f t="shared" si="5"/>
        <v>2415915.83</v>
      </c>
      <c r="F19" s="61">
        <v>941457.15</v>
      </c>
      <c r="G19" s="61">
        <v>941457.15</v>
      </c>
      <c r="H19" s="12">
        <f t="shared" si="4"/>
        <v>1474458.6800000002</v>
      </c>
    </row>
    <row r="20" spans="1:8" x14ac:dyDescent="0.2">
      <c r="A20" s="35"/>
      <c r="B20" s="39" t="s">
        <v>46</v>
      </c>
      <c r="C20" s="12">
        <v>0</v>
      </c>
      <c r="D20" s="60">
        <v>0</v>
      </c>
      <c r="E20" s="12">
        <f t="shared" si="5"/>
        <v>0</v>
      </c>
      <c r="F20" s="61">
        <v>0</v>
      </c>
      <c r="G20" s="61">
        <v>0</v>
      </c>
      <c r="H20" s="12">
        <f t="shared" si="4"/>
        <v>0</v>
      </c>
    </row>
    <row r="21" spans="1:8" x14ac:dyDescent="0.2">
      <c r="A21" s="35"/>
      <c r="B21" s="39" t="s">
        <v>47</v>
      </c>
      <c r="C21" s="12">
        <v>1233675.8</v>
      </c>
      <c r="D21" s="60">
        <v>-75980.009999999995</v>
      </c>
      <c r="E21" s="12">
        <f t="shared" si="5"/>
        <v>1157695.79</v>
      </c>
      <c r="F21" s="61">
        <v>517522.03</v>
      </c>
      <c r="G21" s="61">
        <v>517522.03</v>
      </c>
      <c r="H21" s="12">
        <f t="shared" si="4"/>
        <v>640173.76</v>
      </c>
    </row>
    <row r="22" spans="1:8" x14ac:dyDescent="0.2">
      <c r="A22" s="35"/>
      <c r="B22" s="39" t="s">
        <v>48</v>
      </c>
      <c r="C22" s="12">
        <v>3800377.75</v>
      </c>
      <c r="D22" s="60">
        <v>-176467.1</v>
      </c>
      <c r="E22" s="12">
        <f t="shared" si="5"/>
        <v>3623910.65</v>
      </c>
      <c r="F22" s="61">
        <v>1394277.23</v>
      </c>
      <c r="G22" s="61">
        <v>1394277.23</v>
      </c>
      <c r="H22" s="12">
        <f t="shared" si="4"/>
        <v>2229633.42</v>
      </c>
    </row>
    <row r="23" spans="1:8" x14ac:dyDescent="0.2">
      <c r="A23" s="35"/>
      <c r="B23" s="39" t="s">
        <v>4</v>
      </c>
      <c r="C23" s="12">
        <v>3582901.86</v>
      </c>
      <c r="D23" s="60">
        <v>75619.210000000006</v>
      </c>
      <c r="E23" s="12">
        <f t="shared" si="5"/>
        <v>3658521.07</v>
      </c>
      <c r="F23" s="61">
        <v>1529414.8</v>
      </c>
      <c r="G23" s="61">
        <v>1529414.8</v>
      </c>
      <c r="H23" s="12">
        <f t="shared" si="4"/>
        <v>2129106.2699999996</v>
      </c>
    </row>
    <row r="24" spans="1:8" x14ac:dyDescent="0.2">
      <c r="A24" s="37"/>
      <c r="B24" s="39"/>
      <c r="C24" s="12"/>
      <c r="D24" s="12"/>
      <c r="E24" s="12"/>
      <c r="F24" s="12"/>
      <c r="G24" s="12"/>
      <c r="H24" s="12"/>
    </row>
    <row r="25" spans="1:8" x14ac:dyDescent="0.2">
      <c r="A25" s="38" t="s">
        <v>49</v>
      </c>
      <c r="B25" s="40"/>
      <c r="C25" s="12">
        <f t="shared" ref="C25:H25" si="6">SUM(C26:C34)</f>
        <v>0</v>
      </c>
      <c r="D25" s="12">
        <f t="shared" si="6"/>
        <v>0</v>
      </c>
      <c r="E25" s="12">
        <f t="shared" si="6"/>
        <v>0</v>
      </c>
      <c r="F25" s="12">
        <f t="shared" si="6"/>
        <v>0</v>
      </c>
      <c r="G25" s="12">
        <f t="shared" si="6"/>
        <v>0</v>
      </c>
      <c r="H25" s="12">
        <f t="shared" si="6"/>
        <v>0</v>
      </c>
    </row>
    <row r="26" spans="1:8" x14ac:dyDescent="0.2">
      <c r="A26" s="35"/>
      <c r="B26" s="39" t="s">
        <v>29</v>
      </c>
      <c r="C26" s="12">
        <v>0</v>
      </c>
      <c r="D26" s="12">
        <v>0</v>
      </c>
      <c r="E26" s="12">
        <f>C26+D26</f>
        <v>0</v>
      </c>
      <c r="F26" s="12">
        <v>0</v>
      </c>
      <c r="G26" s="12">
        <v>0</v>
      </c>
      <c r="H26" s="12">
        <f t="shared" ref="H26:H34" si="7">E26-F26</f>
        <v>0</v>
      </c>
    </row>
    <row r="27" spans="1:8" x14ac:dyDescent="0.2">
      <c r="A27" s="35"/>
      <c r="B27" s="39" t="s">
        <v>24</v>
      </c>
      <c r="C27" s="12">
        <v>0</v>
      </c>
      <c r="D27" s="12">
        <v>0</v>
      </c>
      <c r="E27" s="12">
        <f t="shared" ref="E27:E34" si="8">C27+D27</f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35"/>
      <c r="B28" s="39" t="s">
        <v>30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35"/>
      <c r="B29" s="39" t="s">
        <v>50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35"/>
      <c r="B30" s="39" t="s">
        <v>22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35"/>
      <c r="B31" s="39" t="s">
        <v>5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35"/>
      <c r="B32" s="39" t="s">
        <v>6</v>
      </c>
      <c r="C32" s="12">
        <v>0</v>
      </c>
      <c r="D32" s="12">
        <v>0</v>
      </c>
      <c r="E32" s="12">
        <f t="shared" si="8"/>
        <v>0</v>
      </c>
      <c r="F32" s="12">
        <v>0</v>
      </c>
      <c r="G32" s="12">
        <v>0</v>
      </c>
      <c r="H32" s="12">
        <f t="shared" si="7"/>
        <v>0</v>
      </c>
    </row>
    <row r="33" spans="1:8" x14ac:dyDescent="0.2">
      <c r="A33" s="35"/>
      <c r="B33" s="39" t="s">
        <v>51</v>
      </c>
      <c r="C33" s="12">
        <v>0</v>
      </c>
      <c r="D33" s="12">
        <v>0</v>
      </c>
      <c r="E33" s="12">
        <f t="shared" si="8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35"/>
      <c r="B34" s="39" t="s">
        <v>31</v>
      </c>
      <c r="C34" s="12">
        <v>0</v>
      </c>
      <c r="D34" s="12">
        <v>0</v>
      </c>
      <c r="E34" s="12">
        <f t="shared" si="8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37"/>
      <c r="B35" s="39"/>
      <c r="C35" s="12"/>
      <c r="D35" s="12"/>
      <c r="E35" s="12"/>
      <c r="F35" s="12"/>
      <c r="G35" s="12"/>
      <c r="H35" s="12"/>
    </row>
    <row r="36" spans="1:8" x14ac:dyDescent="0.2">
      <c r="A36" s="38" t="s">
        <v>32</v>
      </c>
      <c r="B36" s="40"/>
      <c r="C36" s="12">
        <f t="shared" ref="C36:H36" si="9">SUM(C37:C40)</f>
        <v>0</v>
      </c>
      <c r="D36" s="12">
        <f t="shared" si="9"/>
        <v>0</v>
      </c>
      <c r="E36" s="12">
        <f t="shared" si="9"/>
        <v>0</v>
      </c>
      <c r="F36" s="12">
        <f t="shared" si="9"/>
        <v>0</v>
      </c>
      <c r="G36" s="12">
        <f t="shared" si="9"/>
        <v>0</v>
      </c>
      <c r="H36" s="12">
        <f t="shared" si="9"/>
        <v>0</v>
      </c>
    </row>
    <row r="37" spans="1:8" x14ac:dyDescent="0.2">
      <c r="A37" s="35"/>
      <c r="B37" s="39" t="s">
        <v>52</v>
      </c>
      <c r="C37" s="12">
        <v>0</v>
      </c>
      <c r="D37" s="12">
        <v>0</v>
      </c>
      <c r="E37" s="12">
        <f>C37+D37</f>
        <v>0</v>
      </c>
      <c r="F37" s="12">
        <v>0</v>
      </c>
      <c r="G37" s="12">
        <v>0</v>
      </c>
      <c r="H37" s="12">
        <f t="shared" ref="H37:H40" si="10">E37-F37</f>
        <v>0</v>
      </c>
    </row>
    <row r="38" spans="1:8" ht="22.5" x14ac:dyDescent="0.2">
      <c r="A38" s="35"/>
      <c r="B38" s="39" t="s">
        <v>25</v>
      </c>
      <c r="C38" s="12">
        <v>0</v>
      </c>
      <c r="D38" s="12">
        <v>0</v>
      </c>
      <c r="E38" s="12">
        <f t="shared" ref="E38:E40" si="11">C38+D38</f>
        <v>0</v>
      </c>
      <c r="F38" s="12">
        <v>0</v>
      </c>
      <c r="G38" s="12">
        <v>0</v>
      </c>
      <c r="H38" s="12">
        <f t="shared" si="10"/>
        <v>0</v>
      </c>
    </row>
    <row r="39" spans="1:8" x14ac:dyDescent="0.2">
      <c r="A39" s="35"/>
      <c r="B39" s="39" t="s">
        <v>33</v>
      </c>
      <c r="C39" s="12">
        <v>0</v>
      </c>
      <c r="D39" s="12">
        <v>0</v>
      </c>
      <c r="E39" s="12">
        <f t="shared" si="11"/>
        <v>0</v>
      </c>
      <c r="F39" s="12">
        <v>0</v>
      </c>
      <c r="G39" s="12">
        <v>0</v>
      </c>
      <c r="H39" s="12">
        <f t="shared" si="10"/>
        <v>0</v>
      </c>
    </row>
    <row r="40" spans="1:8" x14ac:dyDescent="0.2">
      <c r="A40" s="35"/>
      <c r="B40" s="39" t="s">
        <v>7</v>
      </c>
      <c r="C40" s="12">
        <v>0</v>
      </c>
      <c r="D40" s="12">
        <v>0</v>
      </c>
      <c r="E40" s="12">
        <f t="shared" si="11"/>
        <v>0</v>
      </c>
      <c r="F40" s="12">
        <v>0</v>
      </c>
      <c r="G40" s="12">
        <v>0</v>
      </c>
      <c r="H40" s="12">
        <f t="shared" si="10"/>
        <v>0</v>
      </c>
    </row>
    <row r="41" spans="1:8" x14ac:dyDescent="0.2">
      <c r="A41" s="37"/>
      <c r="B41" s="39"/>
      <c r="C41" s="12"/>
      <c r="D41" s="12"/>
      <c r="E41" s="12"/>
      <c r="F41" s="12"/>
      <c r="G41" s="12"/>
      <c r="H41" s="12"/>
    </row>
    <row r="42" spans="1:8" x14ac:dyDescent="0.2">
      <c r="A42" s="43"/>
      <c r="B42" s="44" t="s">
        <v>53</v>
      </c>
      <c r="C42" s="20">
        <f t="shared" ref="C42:H42" si="12">SUM(C36+C25+C16+C6)</f>
        <v>17756933.329999998</v>
      </c>
      <c r="D42" s="20">
        <f t="shared" si="12"/>
        <v>2558942.4699999997</v>
      </c>
      <c r="E42" s="20">
        <f t="shared" si="12"/>
        <v>20315875.799999997</v>
      </c>
      <c r="F42" s="20">
        <f t="shared" si="12"/>
        <v>6899764.8700000001</v>
      </c>
      <c r="G42" s="20">
        <f t="shared" si="12"/>
        <v>6899764.8700000001</v>
      </c>
      <c r="H42" s="20">
        <f t="shared" si="12"/>
        <v>13416110.93</v>
      </c>
    </row>
    <row r="43" spans="1:8" x14ac:dyDescent="0.2">
      <c r="A43" s="34"/>
      <c r="B43" s="34"/>
      <c r="C43" s="34"/>
      <c r="D43" s="34"/>
      <c r="E43" s="34"/>
      <c r="F43" s="34"/>
      <c r="G43" s="34"/>
      <c r="H43" s="34"/>
    </row>
    <row r="44" spans="1:8" ht="12" x14ac:dyDescent="0.2">
      <c r="A44" s="51" t="s">
        <v>143</v>
      </c>
      <c r="B44" s="34"/>
      <c r="C44" s="34"/>
      <c r="D44" s="34"/>
      <c r="E44" s="34"/>
      <c r="F44" s="34"/>
      <c r="G44" s="34"/>
      <c r="H44" s="34"/>
    </row>
    <row r="45" spans="1:8" x14ac:dyDescent="0.2">
      <c r="A45" s="34"/>
      <c r="B45" s="34"/>
      <c r="C45" s="34"/>
      <c r="D45" s="34"/>
      <c r="E45" s="34"/>
      <c r="F45" s="34"/>
      <c r="G45" s="34"/>
      <c r="H45" s="34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COG</vt:lpstr>
      <vt:lpstr>CTG</vt:lpstr>
      <vt:lpstr>CA</vt:lpstr>
      <vt:lpstr>CFG</vt:lpstr>
      <vt:lpstr>COG!Títulos_a_imprimir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DIF-A-00425</cp:lastModifiedBy>
  <cp:lastPrinted>2021-10-04T17:48:53Z</cp:lastPrinted>
  <dcterms:created xsi:type="dcterms:W3CDTF">2014-02-10T03:37:14Z</dcterms:created>
  <dcterms:modified xsi:type="dcterms:W3CDTF">2021-10-05T16:54:50Z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